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DGET &amp; RATING\Desktop\2021 BUDGET DOCUS\2021 COMPOSITE BUDGET DRAFT\"/>
    </mc:Choice>
  </mc:AlternateContent>
  <bookViews>
    <workbookView xWindow="0" yWindow="0" windowWidth="12765" windowHeight="7245" firstSheet="5" activeTab="9"/>
  </bookViews>
  <sheets>
    <sheet name="REVENUE BUDGET 2021" sheetId="1" r:id="rId1"/>
    <sheet name="IGF BUDGET" sheetId="2" r:id="rId2"/>
    <sheet name="MPCF BUDGET" sheetId="5" r:id="rId3"/>
    <sheet name="DACF BUDGET" sheetId="3" r:id="rId4"/>
    <sheet name="DDF (DACF-RFG)" sheetId="4" r:id="rId5"/>
    <sheet name="GOG BUDGET" sheetId="6" r:id="rId6"/>
    <sheet name="UNCDF BUDGET" sheetId="8" r:id="rId7"/>
    <sheet name="MAG BUDGET" sheetId="9" r:id="rId8"/>
    <sheet name="PWD BUDGET" sheetId="10" r:id="rId9"/>
    <sheet name="PBB BUDGET 2021" sheetId="7" r:id="rId10"/>
  </sheets>
  <externalReferences>
    <externalReference r:id="rId11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" i="7" l="1"/>
  <c r="F36" i="4" l="1"/>
  <c r="H8" i="4"/>
  <c r="H13" i="4"/>
  <c r="H15" i="4"/>
  <c r="H16" i="4"/>
  <c r="H17" i="4"/>
  <c r="H25" i="4"/>
  <c r="H31" i="4"/>
  <c r="H32" i="4"/>
  <c r="H33" i="4"/>
  <c r="H34" i="4"/>
  <c r="I11" i="7" l="1"/>
  <c r="I10" i="7"/>
  <c r="F10" i="7"/>
  <c r="F9" i="7"/>
  <c r="M8" i="7"/>
  <c r="I8" i="7"/>
  <c r="F8" i="7"/>
  <c r="M7" i="7"/>
  <c r="I7" i="7"/>
  <c r="F7" i="7"/>
  <c r="I12" i="7" l="1"/>
  <c r="M12" i="7"/>
  <c r="O11" i="7"/>
  <c r="O9" i="7"/>
  <c r="O10" i="7"/>
  <c r="F12" i="7"/>
  <c r="O8" i="7"/>
  <c r="O7" i="7"/>
  <c r="O12" i="7" l="1"/>
  <c r="F7" i="6"/>
  <c r="H12" i="4" l="1"/>
  <c r="H14" i="4"/>
  <c r="H28" i="4"/>
  <c r="F38" i="3" l="1"/>
  <c r="F69" i="3"/>
  <c r="F24" i="5"/>
  <c r="F16" i="10"/>
  <c r="F52" i="3"/>
  <c r="F15" i="3"/>
  <c r="F113" i="3"/>
  <c r="D40" i="2" l="1"/>
  <c r="F16" i="9"/>
  <c r="F9" i="8"/>
  <c r="F15" i="6"/>
  <c r="E15" i="6"/>
  <c r="E28" i="6" l="1"/>
  <c r="F85" i="3"/>
  <c r="F115" i="3" s="1"/>
  <c r="D15" i="1" l="1"/>
</calcChain>
</file>

<file path=xl/sharedStrings.xml><?xml version="1.0" encoding="utf-8"?>
<sst xmlns="http://schemas.openxmlformats.org/spreadsheetml/2006/main" count="577" uniqueCount="267">
  <si>
    <t>DRAFT COMPOSITE BUDGET FOR 2021</t>
  </si>
  <si>
    <t>S/N</t>
  </si>
  <si>
    <t>CODE</t>
  </si>
  <si>
    <t>APPROPRIATION</t>
  </si>
  <si>
    <t>INTERNAL GENERATED FUND</t>
  </si>
  <si>
    <t>DIST. ASSEMBLY COMMON FUND</t>
  </si>
  <si>
    <t>MP'S COMMON FUND</t>
  </si>
  <si>
    <t>DISTRICT DEVELOPMENT FUND (DACF-RFG)</t>
  </si>
  <si>
    <t>UNITED NATIONS CAPITAL DEVELOPMENT FUND</t>
  </si>
  <si>
    <t>CANADIAN INTERNATIONAL DEV'T AGENCY</t>
  </si>
  <si>
    <t>GOG (COMPENSATION)</t>
  </si>
  <si>
    <t>GRAND TOTAL</t>
  </si>
  <si>
    <t>DECENTRALISED TRANSFERS (GOG GOODS &amp; SERVICES)</t>
  </si>
  <si>
    <t>FUNDING SOURCE</t>
  </si>
  <si>
    <t>SUMMARY OF REVENUE BUDGET BY FUNDING SOURCES</t>
  </si>
  <si>
    <t>COA</t>
  </si>
  <si>
    <t>DESCRIPTION</t>
  </si>
  <si>
    <t>APPROVED BUDGET</t>
  </si>
  <si>
    <t>FUNDING</t>
  </si>
  <si>
    <t>DONATIONS</t>
  </si>
  <si>
    <t>STAFF WELFARE EXPENSES</t>
  </si>
  <si>
    <t xml:space="preserve">MONTHLY PAID &amp; CASUAL </t>
  </si>
  <si>
    <t>OFFICE SUPPLIES/STATIONARY</t>
  </si>
  <si>
    <t>DEPARTMENT</t>
  </si>
  <si>
    <t>ELECTRICITY CHARGES</t>
  </si>
  <si>
    <t>TELECOM CHARGES</t>
  </si>
  <si>
    <t>POSTAL CHARGES</t>
  </si>
  <si>
    <t>WATER/SANITATION CHARGES</t>
  </si>
  <si>
    <t>MAINTENANCE AND REPAIRS</t>
  </si>
  <si>
    <t>FUEL AND LUBRICANTS</t>
  </si>
  <si>
    <t>TRANSFER GRANTS</t>
  </si>
  <si>
    <t>OVERTIME ALLOWANCE</t>
  </si>
  <si>
    <t>SPECIAL ALLOWANCE/HONORARIUM</t>
  </si>
  <si>
    <t>REPAIRS OF OFFICE BUILDING</t>
  </si>
  <si>
    <t>REFRESHMENT</t>
  </si>
  <si>
    <t>LOCAL CONSULTANTS FEE</t>
  </si>
  <si>
    <t>COMMITTEE MEETING EXPENSES</t>
  </si>
  <si>
    <t>EX-GRATIA</t>
  </si>
  <si>
    <t>LOCAL TRAVEL COST</t>
  </si>
  <si>
    <t>OFFICE EQUIPMENT</t>
  </si>
  <si>
    <t>SEMINARS AND CONFERENCES</t>
  </si>
  <si>
    <t>TOTAL</t>
  </si>
  <si>
    <t>PUBLICATIONS</t>
  </si>
  <si>
    <t>WATER SYSTEMS</t>
  </si>
  <si>
    <t>ELECTRICAL ACCESSORIES</t>
  </si>
  <si>
    <t>FUNDING CODE</t>
  </si>
  <si>
    <t>CENTRAL ADMIN/SOC. WELF.,PHYSICAL PLANNING,WORKS</t>
  </si>
  <si>
    <t>CENTRAL ADMIN</t>
  </si>
  <si>
    <t>HUMAN RESOURCE DEPT</t>
  </si>
  <si>
    <t>ALL DEPARTMENTS</t>
  </si>
  <si>
    <t>ENVIRONMENTAL HEALTH</t>
  </si>
  <si>
    <t>WORKS DEPARTMENT</t>
  </si>
  <si>
    <t>ALL DECENTRALISED DEPTS</t>
  </si>
  <si>
    <t>EDUCATION</t>
  </si>
  <si>
    <t>TRADE &amp; INDUSTRY (BAC)</t>
  </si>
  <si>
    <t>SEKYERE KUMAWU DISTRICT ASSEMBLY</t>
  </si>
  <si>
    <t>IGF EXPENDITURE BUDGET</t>
  </si>
  <si>
    <t>DACF EXPENDITURE BUDGET</t>
  </si>
  <si>
    <t>LOCATION</t>
  </si>
  <si>
    <t>HEALTH</t>
  </si>
  <si>
    <t>DACF</t>
  </si>
  <si>
    <t>PUBLIC EDUCATION/SENSITIZATION</t>
  </si>
  <si>
    <t>DISTRICT WIDE</t>
  </si>
  <si>
    <t>SUPPORT FOR HIV RELATED ACT(0.5%)</t>
  </si>
  <si>
    <t>SUB - TOTAL</t>
  </si>
  <si>
    <t>LOCAL TRAVELING COST (M&amp;E)</t>
  </si>
  <si>
    <t>TEACHING MATERIALS (STME)</t>
  </si>
  <si>
    <t>SUBSTRUCTURE SUPPORT (2%)</t>
  </si>
  <si>
    <t>SPORTS &amp; CULTURE</t>
  </si>
  <si>
    <t>EXAMINATION FEES(DISTRICT MOCK)</t>
  </si>
  <si>
    <t>SCHOLARSHIPS (2%)</t>
  </si>
  <si>
    <t>OFFICIAL CELEBRATION (6TH MARCH)</t>
  </si>
  <si>
    <t>ENV./WATER/SANITATION</t>
  </si>
  <si>
    <t>REFUSE LIFTING EXPENSES</t>
  </si>
  <si>
    <t>PROCUREMENT OF SKIP CONTAINERS</t>
  </si>
  <si>
    <t>BESORO,OYOKO,BANKO,SEKYERE,AKROFOSO</t>
  </si>
  <si>
    <t>RE-AFFORESTATION PROGRAMME</t>
  </si>
  <si>
    <t>INFRASTRUCTURE DEVT.</t>
  </si>
  <si>
    <t>WORASO</t>
  </si>
  <si>
    <t xml:space="preserve">KUMAWU </t>
  </si>
  <si>
    <t>AKOTOSU</t>
  </si>
  <si>
    <t>KUMAWU</t>
  </si>
  <si>
    <t>EXPANSION OF ELECTRICITY</t>
  </si>
  <si>
    <t xml:space="preserve">SUPPLY OF LUMINARIES </t>
  </si>
  <si>
    <t>PREPARATION OF DISTRICT LAYOUT</t>
  </si>
  <si>
    <t>STREET NAMING EXERCISE</t>
  </si>
  <si>
    <t>VALUATION OF PROPERTIES</t>
  </si>
  <si>
    <t>KUMAWU, DADEASE, BODOMASE, WORASO, OYOKO</t>
  </si>
  <si>
    <t>SUB-TOTAL</t>
  </si>
  <si>
    <t>ECONOMIC DEVELOPMENT</t>
  </si>
  <si>
    <t>DEMONSTRATION FARMS</t>
  </si>
  <si>
    <t>BAHANKRA,OYOKO,BOMENG</t>
  </si>
  <si>
    <t>TEMATE, AKOTOSU, BAHANKRA</t>
  </si>
  <si>
    <t>SUPPORT TO LOCAL ENTERPRENEURS</t>
  </si>
  <si>
    <t>DEVELOPMENT OF TOURISM</t>
  </si>
  <si>
    <t>ADMINISTRATION</t>
  </si>
  <si>
    <t>DATA COLLECTION</t>
  </si>
  <si>
    <t>MONITORING AND EVALUATION</t>
  </si>
  <si>
    <t>REVIEW OF MEDIUM TERM PLAN</t>
  </si>
  <si>
    <t>SUPPORT TO DPCU ACTIVITIES</t>
  </si>
  <si>
    <t>TOWN HALL MEETINGS</t>
  </si>
  <si>
    <t xml:space="preserve">COMPOSITE PLANS AND MTEF </t>
  </si>
  <si>
    <t>MANPOWER AND SKILL DEVELOPMENT</t>
  </si>
  <si>
    <t>AUDIT FORUM/OPERATIONS</t>
  </si>
  <si>
    <t>PRINTED MATERIALS/STATIONERY</t>
  </si>
  <si>
    <t>REVENUE MOBILISATION SOFTWARE</t>
  </si>
  <si>
    <t>OFFICIAL CELEBRATIONS(EIDIR,ETC)</t>
  </si>
  <si>
    <t>REPAIRS OF OFFICIAL VEHICLES</t>
  </si>
  <si>
    <t>FEE-FIXING CONSULTATIONS</t>
  </si>
  <si>
    <t>RENT OF ADMINISTRATIVE OFFICES</t>
  </si>
  <si>
    <t>PROCUREMENT OF OFFICE EQUIPMENT</t>
  </si>
  <si>
    <t>SUPPORT TO SECURITY OPERATIONS</t>
  </si>
  <si>
    <t>SUPPORT TO STATE PROTOCOLS</t>
  </si>
  <si>
    <t>ENV.WATER/SANITATION</t>
  </si>
  <si>
    <t>CAPACITY BUILDING</t>
  </si>
  <si>
    <t>DRAFT COMPOSITE BUDGET 2021</t>
  </si>
  <si>
    <t>MPCF BUDGET</t>
  </si>
  <si>
    <t>MEMBER OF PARLIAMENT</t>
  </si>
  <si>
    <t>MP-CF</t>
  </si>
  <si>
    <t>DISASTER RELIEF SUPPORT</t>
  </si>
  <si>
    <t>KUMAWU GYIDI</t>
  </si>
  <si>
    <t>BURSARIES</t>
  </si>
  <si>
    <t>INFRASTRUCTURE DEVT</t>
  </si>
  <si>
    <t>FARM ROADS REHABILITATION</t>
  </si>
  <si>
    <t>ENV. WATER &amp;SANITATION</t>
  </si>
  <si>
    <t>TOILET FACILITIES</t>
  </si>
  <si>
    <t>GOG DECENTRALIZED TRANSFERS</t>
  </si>
  <si>
    <t>SECTOR CEILINGS</t>
  </si>
  <si>
    <t>SOCIAL WELFARE &amp; COMMUNITY DEVT</t>
  </si>
  <si>
    <t>SUMMARY OF  COMPOSITE BUDGET  BY  BUDGET PROGRAMMES</t>
  </si>
  <si>
    <t>BUDGET PROGRAMME</t>
  </si>
  <si>
    <t>COMPENSATION</t>
  </si>
  <si>
    <t>GOODS &amp; SERVICES</t>
  </si>
  <si>
    <t>ASSETS</t>
  </si>
  <si>
    <t>MANAGEMENT&amp;ADMIN</t>
  </si>
  <si>
    <t>SOCIAL SERVICES DELIVERY</t>
  </si>
  <si>
    <t>ENVIRONMENT AND SANITATION</t>
  </si>
  <si>
    <t>AGRIC DEPARTMENT</t>
  </si>
  <si>
    <t>PHYSICAL PLANNING</t>
  </si>
  <si>
    <t>HUMAN RESOURCE DEPARTMENT</t>
  </si>
  <si>
    <t>STATISTICS DEPARTMENT</t>
  </si>
  <si>
    <t>GOG COMPENSATION</t>
  </si>
  <si>
    <t>DRAFT COMPOSITE BUDGET</t>
  </si>
  <si>
    <t>GOG EXPENDITURE BUDGET</t>
  </si>
  <si>
    <t>NUMBER OF STAFF</t>
  </si>
  <si>
    <t>TOTAL COMPENSATION</t>
  </si>
  <si>
    <t>CENTRAL ADMINISTRATION</t>
  </si>
  <si>
    <t>FINANCE AND REVENUE MOBILISATION</t>
  </si>
  <si>
    <t>MANAGEMENT &amp; ADMIN</t>
  </si>
  <si>
    <t>BODOMASE</t>
  </si>
  <si>
    <t>SECURITY</t>
  </si>
  <si>
    <t>ABOTANSO</t>
  </si>
  <si>
    <t xml:space="preserve">DDF (DACF-RFG) BUDGET </t>
  </si>
  <si>
    <t xml:space="preserve">CLIMATE CHANGE </t>
  </si>
  <si>
    <t>UNCDF BUDGET</t>
  </si>
  <si>
    <t>PWD BUDGET</t>
  </si>
  <si>
    <t>ECONOMIC</t>
  </si>
  <si>
    <t>ECONOMIC SUPPORT TO PWD'S</t>
  </si>
  <si>
    <t>MEDICAL SUPPORT TO PWD'S</t>
  </si>
  <si>
    <t>EDUCATIONAL SUPPORT TO PWD'S</t>
  </si>
  <si>
    <t>MEETING EXPENSES</t>
  </si>
  <si>
    <t>MAG BUDGET</t>
  </si>
  <si>
    <t>REPAIRS AND MAINTENANCE</t>
  </si>
  <si>
    <t>MONITORING OF PROJECTS</t>
  </si>
  <si>
    <t>FIELD WORK</t>
  </si>
  <si>
    <t>PUBLIC EDUCATION</t>
  </si>
  <si>
    <t>PUBLIC EDUCATION &amp; SENSITIZATION</t>
  </si>
  <si>
    <t>NFED,NCCE,ISD</t>
  </si>
  <si>
    <t>GAZZETE OF FEE FIXING RESOLUTION DOC.</t>
  </si>
  <si>
    <t>SOCIAL ACCOUNTABILITY FORA</t>
  </si>
  <si>
    <t>SAFE GUARD ISSUES</t>
  </si>
  <si>
    <t>MID-YEAR SUPPLEMENTARY BUDGET PREP</t>
  </si>
  <si>
    <t>PREPARATION OF PROCUREMENT PLAN</t>
  </si>
  <si>
    <t>TASK FORCE</t>
  </si>
  <si>
    <t>FINANCE &amp; REVENUE MOB.</t>
  </si>
  <si>
    <t>TRAINING OF REVENUE COLLECTORS</t>
  </si>
  <si>
    <t>STATISTICAL SERVICE</t>
  </si>
  <si>
    <t xml:space="preserve">MEDICAL SCREENING </t>
  </si>
  <si>
    <t>SUPPORT TO DECENTRALISED DEPARTMENT</t>
  </si>
  <si>
    <t>PUBLIC EDUCATION ON DISASTER PREVENTION</t>
  </si>
  <si>
    <t>DISASTER RELIEF ITEMS</t>
  </si>
  <si>
    <t>SEMINARS AND TRAINING FOR TEACHERS &amp; PUPIL</t>
  </si>
  <si>
    <t>SCHOOLS CENSUS EXERCISE</t>
  </si>
  <si>
    <t>PUBLIC EDUC./SENSITIZATION ON LEAP/DAY CARE</t>
  </si>
  <si>
    <t>VACCINATION AND PEST CONTROL EXERCISES</t>
  </si>
  <si>
    <t>HOME AND FARM VISITS</t>
  </si>
  <si>
    <t>YOUTH DEVELOPMENT(ARTISANRY SUPPORT)</t>
  </si>
  <si>
    <t>SUPPORT TO SECURITY</t>
  </si>
  <si>
    <t>SUPPORT TO AGRIC DEVELOPMENT</t>
  </si>
  <si>
    <t>SUPPORT TO ENERGY</t>
  </si>
  <si>
    <t>SUPPORT TO SPORTS DEVELOPMENT</t>
  </si>
  <si>
    <t>SUPPORT TO WATER SYSTEMS</t>
  </si>
  <si>
    <t xml:space="preserve">HEALTH </t>
  </si>
  <si>
    <t>SUPPORT TO HEALTH DELIVERY</t>
  </si>
  <si>
    <t>SUPPORT TO EDUCATIONAL SECTOR</t>
  </si>
  <si>
    <t>MAINTENANCE OF   BUNGALOWS</t>
  </si>
  <si>
    <t>FARMER'S DAY CELEBRATIONS</t>
  </si>
  <si>
    <t>COMPLETION OF KUMAWU ROUNDABOUT WITH ASSOCIATE DRAINS</t>
  </si>
  <si>
    <t>ENHANCED ACTIVATE SOFTWARE UPDATE</t>
  </si>
  <si>
    <t>LAND BANKS FOR 1D1F PROJECTS</t>
  </si>
  <si>
    <t>OYOKO</t>
  </si>
  <si>
    <t>APEBIAKYERE</t>
  </si>
  <si>
    <t>SCHOOL FEEDING OPERATIONS</t>
  </si>
  <si>
    <t>HEALTH,WATER &amp; SANITATION</t>
  </si>
  <si>
    <t>PROCUREMENT OF PPE'S FOR HEALTH FACILITIES</t>
  </si>
  <si>
    <t>COVID 19 RELATED EXPENSES</t>
  </si>
  <si>
    <t xml:space="preserve">PLANTING FOR EXPORTS AND RURAL DEVT </t>
  </si>
  <si>
    <t xml:space="preserve">PLANTING FOR FOOD AND JOBS </t>
  </si>
  <si>
    <t>TRAINING FOR SME'S</t>
  </si>
  <si>
    <t>CREATION OF ACCESS ROADS TO EMERGING RESIDENCE</t>
  </si>
  <si>
    <t>FUMIGATION OF PUBLIC PLACES</t>
  </si>
  <si>
    <t>1NO. 20 UNIT GROUND FLOOR LOCKABLE STORES</t>
  </si>
  <si>
    <t>PRESBY MISSION</t>
  </si>
  <si>
    <t>PROCUREMENT OF OFFICE EQUIPMENTS</t>
  </si>
  <si>
    <t>WIP -DRILLING &amp; MECH. OF 4 NO. BOREHOLE AT WIOSO,BODWEASE,DADEASE &amp; SEKYERE</t>
  </si>
  <si>
    <t>WIP - CONST. OF 1NO. 10 SEATER WC TOILET AT APEBIAKYERE</t>
  </si>
  <si>
    <t>1NO CHPS COMPOUND AT PRESBY MISSION</t>
  </si>
  <si>
    <t>1NO. POLICE STATION WITH ANCILLIARY FACILITIES AT BODOMASE</t>
  </si>
  <si>
    <t>CONSTRUCTION OF OFFICES FOR GHANA AMBULANCE SERVICE</t>
  </si>
  <si>
    <t>MANUFACTURE AND SUPPLY OF 500NO. DUAL DESKS FOR BASIC SCHOOLS</t>
  </si>
  <si>
    <t>INFRASTRUCTURE DELIVERY &amp; MANAGEMENT</t>
  </si>
  <si>
    <t>COMPLETION OF 1NO. CHPS COMPOUND AT TEMATE</t>
  </si>
  <si>
    <t>TEMATE</t>
  </si>
  <si>
    <t>COMPLETION OF 1NO. CHPS COMPOUND AT AKROFONSO</t>
  </si>
  <si>
    <t>COMPLETION OF 1NO. CHPS COMPOUND AT DADEASE</t>
  </si>
  <si>
    <t>AKROFONSO</t>
  </si>
  <si>
    <t>DADEASE</t>
  </si>
  <si>
    <t>COMPLETION OF 4UNIT CLASSROOM BLK WITH OFFICE &amp; STORES AT AKROFONSO</t>
  </si>
  <si>
    <t>COMPLETION OF 1NO. KG BLOCK AT BODOMASE R/C SCHOOL</t>
  </si>
  <si>
    <t>ASEKYEREWA</t>
  </si>
  <si>
    <t>COMPLETION OF 1NO. 3UNIT CLASSROOM OFFICE,STORE AND COMPUTER LAB AT BODOMASE</t>
  </si>
  <si>
    <t>COMPLETION OF 2NO. 3UNIT CLASSROOM  BLOCK WITH OFFICE &amp; STORES AT DADEASE</t>
  </si>
  <si>
    <t>COMPLETION OF 1NO 2UNIT PRE-SCHOOL AT BOMENG</t>
  </si>
  <si>
    <t>BOMENG</t>
  </si>
  <si>
    <t>COMPLETION OF 1NO. 4 UNIT CLASSROOM OFFICE AND STORES AT OYOKO</t>
  </si>
  <si>
    <t>COMPLETION OF 1NO. 3 UNIT CLASSROOM BLK WITH OFFICE AND STORES AT WORASO</t>
  </si>
  <si>
    <t>COMPLETION OF 1NO 6 SEATER WC TOILET AND MECHANIZATION OF BOREHOLE AT OYOKO</t>
  </si>
  <si>
    <t xml:space="preserve">DISTRICT WIDE </t>
  </si>
  <si>
    <t>COMPLETION OF 1NO 14 SEATER AQUA PRIVY TOILET AT OYOKO</t>
  </si>
  <si>
    <t>COMPLETION OF 1NO CULVERT AND FOOTBRIDGE AT ABOTANSO</t>
  </si>
  <si>
    <t>COMPLETION OF CIRCUIT COURT</t>
  </si>
  <si>
    <t>COMPLETION OF CHIEF PARK</t>
  </si>
  <si>
    <t>COMPLETION OF 0.75KM FEEDER ROAD AT WORASO</t>
  </si>
  <si>
    <t>COMPLETION AND FURNISHING OF POLICE STATION AT AKOTOSU</t>
  </si>
  <si>
    <t>WIP - 1NO. 3 UNIT CLASSROOM,OFFICE,STORE,COMPUTER LAB AT WORASO</t>
  </si>
  <si>
    <t>COMPLETION OF 1NO 3UNIT CLASSROOM BLK OFFICE/STORE AT ASEKYEREWA PRIM.</t>
  </si>
  <si>
    <t>COMPLETION OF 1NO. 3UNIT CLASSROOM BLK WITH OFFICE &amp; STORE AT ASEKYEREWA JHS</t>
  </si>
  <si>
    <t>DISLODGING OF SEWAGE</t>
  </si>
  <si>
    <t>REHABILITATION OF SCHOOLS</t>
  </si>
  <si>
    <t>EXTENSION OF WATER TO EMERGING AREAS</t>
  </si>
  <si>
    <t>CONST. OF SANITARY FACILITIES AT MARKETS</t>
  </si>
  <si>
    <t>REHABILITATION OF MARKETS</t>
  </si>
  <si>
    <t>PROCUREMENT OF BUILDING MATERIALS TO SUPPORT COMMUNITY SELF HELP PROJ.</t>
  </si>
  <si>
    <t>COMPLETION OF 1NO 10 SEATER AQUA PRIVY TOILET AT BOMENG</t>
  </si>
  <si>
    <t>1NO CHPS COMPOUND AT PEPEASE</t>
  </si>
  <si>
    <t>1NO CHPS COMPOUND AT ABOTANSO</t>
  </si>
  <si>
    <t>PEPEASE</t>
  </si>
  <si>
    <t>ROAD AND TRANSPORT</t>
  </si>
  <si>
    <t>SAFEGUARD AND LORRY PARK PAVEMENT</t>
  </si>
  <si>
    <t>PAVING OF LORRY PARK</t>
  </si>
  <si>
    <t>PAVING AND LANDSCAPING</t>
  </si>
  <si>
    <t>4NO. LOCKABLE STORES CONSTRUCTED</t>
  </si>
  <si>
    <t>CONSTRUCTION OF URINAL AT MARKET</t>
  </si>
  <si>
    <t>INSTALLATION OF STREET LIGHTS</t>
  </si>
  <si>
    <t>WIP - CONST. OF 1NO. 10 SEATER WC TOILET AT BODWEASE</t>
  </si>
  <si>
    <t>BODWEASE</t>
  </si>
  <si>
    <t>ADD 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</si>
</sst>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GH₵&quot;* #,##0.00_-;\-&quot;GH₵&quot;* #,##0.00_-;_-&quot;GH₵&quot;* &quot;-&quot;??_-;_-@_-"/>
    <numFmt numFmtId="43" formatCode="_-* #,##0.00_-;\-* #,##0.00_-;_-* &quot;-&quot;??_-;_-@_-"/>
    <numFmt numFmtId="164" formatCode="&quot;GH₵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u val="doubleAccounting"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rgb="FFFF000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u val="doubleAccounting"/>
      <sz val="12"/>
      <name val="Times New Roman"/>
      <family val="1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Times New Roman"/>
      <family val="1"/>
    </font>
    <font>
      <b/>
      <sz val="14"/>
      <name val="Calibri"/>
      <family val="2"/>
      <scheme val="minor"/>
    </font>
    <font>
      <sz val="14"/>
      <color rgb="FFFF0000"/>
      <name val="Times New Roman"/>
      <family val="1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1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3" fillId="0" borderId="0" xfId="0" applyFont="1"/>
    <xf numFmtId="0" fontId="7" fillId="0" borderId="1" xfId="0" applyFont="1" applyBorder="1"/>
    <xf numFmtId="0" fontId="5" fillId="0" borderId="1" xfId="0" applyFont="1" applyBorder="1"/>
    <xf numFmtId="44" fontId="5" fillId="0" borderId="1" xfId="0" applyNumberFormat="1" applyFont="1" applyBorder="1"/>
    <xf numFmtId="0" fontId="0" fillId="0" borderId="1" xfId="0" applyBorder="1"/>
    <xf numFmtId="164" fontId="6" fillId="0" borderId="1" xfId="1" applyNumberFormat="1" applyFont="1" applyBorder="1"/>
    <xf numFmtId="0" fontId="2" fillId="0" borderId="0" xfId="0" applyFont="1"/>
    <xf numFmtId="0" fontId="9" fillId="0" borderId="0" xfId="0" applyFont="1"/>
    <xf numFmtId="44" fontId="9" fillId="0" borderId="1" xfId="0" applyNumberFormat="1" applyFont="1" applyFill="1" applyBorder="1"/>
    <xf numFmtId="0" fontId="11" fillId="0" borderId="0" xfId="0" applyFont="1"/>
    <xf numFmtId="0" fontId="0" fillId="0" borderId="0" xfId="0"/>
    <xf numFmtId="0" fontId="12" fillId="0" borderId="0" xfId="0" applyFont="1"/>
    <xf numFmtId="0" fontId="9" fillId="2" borderId="2" xfId="0" applyFont="1" applyFill="1" applyBorder="1"/>
    <xf numFmtId="0" fontId="9" fillId="2" borderId="4" xfId="0" applyFont="1" applyFill="1" applyBorder="1"/>
    <xf numFmtId="0" fontId="2" fillId="0" borderId="0" xfId="0" applyFont="1"/>
    <xf numFmtId="4" fontId="11" fillId="0" borderId="0" xfId="0" applyNumberFormat="1" applyFont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1" xfId="0" applyFont="1" applyBorder="1"/>
    <xf numFmtId="0" fontId="10" fillId="0" borderId="1" xfId="0" applyFont="1" applyBorder="1"/>
    <xf numFmtId="0" fontId="10" fillId="0" borderId="2" xfId="0" applyFont="1" applyBorder="1"/>
    <xf numFmtId="44" fontId="9" fillId="2" borderId="2" xfId="0" applyNumberFormat="1" applyFont="1" applyFill="1" applyBorder="1"/>
    <xf numFmtId="44" fontId="9" fillId="2" borderId="3" xfId="0" applyNumberFormat="1" applyFont="1" applyFill="1" applyBorder="1"/>
    <xf numFmtId="44" fontId="9" fillId="2" borderId="4" xfId="0" applyNumberFormat="1" applyFont="1" applyFill="1" applyBorder="1"/>
    <xf numFmtId="0" fontId="9" fillId="0" borderId="1" xfId="0" applyFont="1" applyFill="1" applyBorder="1"/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2" borderId="1" xfId="0" applyFont="1" applyFill="1" applyBorder="1"/>
    <xf numFmtId="0" fontId="9" fillId="0" borderId="3" xfId="0" applyFont="1" applyBorder="1" applyAlignment="1">
      <alignment horizontal="left"/>
    </xf>
    <xf numFmtId="0" fontId="9" fillId="0" borderId="4" xfId="0" applyFont="1" applyFill="1" applyBorder="1"/>
    <xf numFmtId="0" fontId="10" fillId="0" borderId="1" xfId="0" applyFont="1" applyFill="1" applyBorder="1"/>
    <xf numFmtId="0" fontId="10" fillId="0" borderId="0" xfId="0" applyFont="1"/>
    <xf numFmtId="0" fontId="10" fillId="2" borderId="0" xfId="0" applyFont="1" applyFill="1"/>
    <xf numFmtId="44" fontId="9" fillId="0" borderId="1" xfId="0" applyNumberFormat="1" applyFont="1" applyBorder="1"/>
    <xf numFmtId="0" fontId="11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0" fontId="13" fillId="0" borderId="4" xfId="0" applyFont="1" applyBorder="1"/>
    <xf numFmtId="44" fontId="10" fillId="0" borderId="1" xfId="0" applyNumberFormat="1" applyFont="1" applyBorder="1"/>
    <xf numFmtId="4" fontId="9" fillId="0" borderId="2" xfId="0" applyNumberFormat="1" applyFont="1" applyBorder="1"/>
    <xf numFmtId="4" fontId="9" fillId="0" borderId="3" xfId="0" applyNumberFormat="1" applyFont="1" applyBorder="1"/>
    <xf numFmtId="4" fontId="9" fillId="0" borderId="4" xfId="0" applyNumberFormat="1" applyFont="1" applyBorder="1"/>
    <xf numFmtId="0" fontId="9" fillId="0" borderId="1" xfId="0" applyNumberFormat="1" applyFont="1" applyBorder="1"/>
    <xf numFmtId="0" fontId="13" fillId="0" borderId="1" xfId="0" applyFont="1" applyBorder="1"/>
    <xf numFmtId="0" fontId="13" fillId="0" borderId="0" xfId="0" applyFont="1"/>
    <xf numFmtId="0" fontId="14" fillId="0" borderId="0" xfId="0" applyFont="1"/>
    <xf numFmtId="43" fontId="13" fillId="0" borderId="0" xfId="1" applyFont="1"/>
    <xf numFmtId="0" fontId="14" fillId="0" borderId="1" xfId="0" applyFont="1" applyBorder="1"/>
    <xf numFmtId="43" fontId="14" fillId="0" borderId="1" xfId="1" applyFont="1" applyBorder="1"/>
    <xf numFmtId="44" fontId="13" fillId="0" borderId="1" xfId="1" applyNumberFormat="1" applyFont="1" applyBorder="1"/>
    <xf numFmtId="44" fontId="15" fillId="0" borderId="0" xfId="1" applyNumberFormat="1" applyFont="1"/>
    <xf numFmtId="0" fontId="16" fillId="0" borderId="0" xfId="0" applyFont="1"/>
    <xf numFmtId="0" fontId="17" fillId="0" borderId="0" xfId="0" applyFont="1"/>
    <xf numFmtId="44" fontId="18" fillId="0" borderId="1" xfId="0" applyNumberFormat="1" applyFont="1" applyBorder="1"/>
    <xf numFmtId="0" fontId="11" fillId="0" borderId="0" xfId="0" applyFont="1" applyBorder="1"/>
    <xf numFmtId="0" fontId="10" fillId="0" borderId="0" xfId="0" applyFont="1" applyBorder="1"/>
    <xf numFmtId="4" fontId="10" fillId="0" borderId="0" xfId="0" applyNumberFormat="1" applyFont="1" applyBorder="1"/>
    <xf numFmtId="0" fontId="19" fillId="0" borderId="0" xfId="0" applyFont="1"/>
    <xf numFmtId="0" fontId="21" fillId="0" borderId="0" xfId="0" applyFont="1"/>
    <xf numFmtId="44" fontId="13" fillId="0" borderId="1" xfId="0" applyNumberFormat="1" applyFont="1" applyBorder="1"/>
    <xf numFmtId="0" fontId="21" fillId="0" borderId="1" xfId="0" applyFont="1" applyBorder="1"/>
    <xf numFmtId="0" fontId="10" fillId="0" borderId="1" xfId="0" applyFont="1" applyFill="1" applyBorder="1"/>
    <xf numFmtId="0" fontId="9" fillId="0" borderId="1" xfId="0" applyFont="1" applyFill="1" applyBorder="1"/>
    <xf numFmtId="0" fontId="9" fillId="0" borderId="2" xfId="0" applyFont="1" applyFill="1" applyBorder="1"/>
    <xf numFmtId="0" fontId="9" fillId="0" borderId="3" xfId="0" applyFont="1" applyFill="1" applyBorder="1"/>
    <xf numFmtId="0" fontId="9" fillId="0" borderId="4" xfId="0" applyFont="1" applyFill="1" applyBorder="1"/>
    <xf numFmtId="44" fontId="9" fillId="0" borderId="2" xfId="0" applyNumberFormat="1" applyFont="1" applyFill="1" applyBorder="1"/>
    <xf numFmtId="44" fontId="9" fillId="0" borderId="3" xfId="0" applyNumberFormat="1" applyFont="1" applyFill="1" applyBorder="1"/>
    <xf numFmtId="44" fontId="9" fillId="0" borderId="4" xfId="0" applyNumberFormat="1" applyFont="1" applyFill="1" applyBorder="1"/>
    <xf numFmtId="0" fontId="10" fillId="2" borderId="2" xfId="0" applyFont="1" applyFill="1" applyBorder="1"/>
    <xf numFmtId="0" fontId="10" fillId="2" borderId="4" xfId="0" applyFont="1" applyFill="1" applyBorder="1"/>
    <xf numFmtId="0" fontId="9" fillId="0" borderId="1" xfId="0" applyFont="1" applyBorder="1"/>
    <xf numFmtId="4" fontId="9" fillId="0" borderId="1" xfId="0" applyNumberFormat="1" applyFont="1" applyBorder="1"/>
    <xf numFmtId="0" fontId="9" fillId="0" borderId="2" xfId="0" applyFont="1" applyBorder="1"/>
    <xf numFmtId="0" fontId="9" fillId="0" borderId="4" xfId="0" applyFont="1" applyBorder="1"/>
    <xf numFmtId="0" fontId="10" fillId="0" borderId="2" xfId="0" applyFont="1" applyBorder="1"/>
    <xf numFmtId="0" fontId="10" fillId="0" borderId="4" xfId="0" applyFont="1" applyBorder="1"/>
    <xf numFmtId="0" fontId="9" fillId="0" borderId="3" xfId="0" applyFont="1" applyBorder="1"/>
    <xf numFmtId="4" fontId="9" fillId="0" borderId="2" xfId="0" applyNumberFormat="1" applyFont="1" applyBorder="1"/>
    <xf numFmtId="4" fontId="9" fillId="0" borderId="3" xfId="0" applyNumberFormat="1" applyFont="1" applyBorder="1"/>
    <xf numFmtId="4" fontId="9" fillId="0" borderId="4" xfId="0" applyNumberFormat="1" applyFont="1" applyBorder="1"/>
    <xf numFmtId="44" fontId="9" fillId="2" borderId="1" xfId="1" applyNumberFormat="1" applyFont="1" applyFill="1" applyBorder="1"/>
    <xf numFmtId="44" fontId="9" fillId="2" borderId="2" xfId="1" applyNumberFormat="1" applyFont="1" applyFill="1" applyBorder="1"/>
    <xf numFmtId="44" fontId="9" fillId="2" borderId="3" xfId="1" applyNumberFormat="1" applyFont="1" applyFill="1" applyBorder="1"/>
    <xf numFmtId="44" fontId="9" fillId="2" borderId="4" xfId="1" applyNumberFormat="1" applyFont="1" applyFill="1" applyBorder="1"/>
    <xf numFmtId="44" fontId="9" fillId="0" borderId="1" xfId="1" applyNumberFormat="1" applyFont="1" applyBorder="1"/>
    <xf numFmtId="44" fontId="9" fillId="0" borderId="2" xfId="1" applyNumberFormat="1" applyFont="1" applyBorder="1"/>
    <xf numFmtId="44" fontId="9" fillId="0" borderId="3" xfId="1" applyNumberFormat="1" applyFont="1" applyBorder="1"/>
    <xf numFmtId="44" fontId="9" fillId="0" borderId="4" xfId="1" applyNumberFormat="1" applyFont="1" applyBorder="1"/>
    <xf numFmtId="44" fontId="9" fillId="2" borderId="2" xfId="1" applyNumberFormat="1" applyFont="1" applyFill="1" applyBorder="1" applyAlignment="1">
      <alignment horizontal="center"/>
    </xf>
    <xf numFmtId="44" fontId="9" fillId="2" borderId="3" xfId="1" applyNumberFormat="1" applyFont="1" applyFill="1" applyBorder="1" applyAlignment="1">
      <alignment horizontal="center"/>
    </xf>
    <xf numFmtId="44" fontId="9" fillId="2" borderId="4" xfId="1" applyNumberFormat="1" applyFont="1" applyFill="1" applyBorder="1" applyAlignment="1">
      <alignment horizontal="center"/>
    </xf>
    <xf numFmtId="0" fontId="10" fillId="0" borderId="1" xfId="0" applyFont="1" applyBorder="1"/>
    <xf numFmtId="44" fontId="10" fillId="0" borderId="1" xfId="1" applyNumberFormat="1" applyFont="1" applyBorder="1"/>
    <xf numFmtId="4" fontId="9" fillId="0" borderId="2" xfId="0" applyNumberFormat="1" applyFont="1" applyFill="1" applyBorder="1"/>
    <xf numFmtId="4" fontId="9" fillId="0" borderId="3" xfId="0" applyNumberFormat="1" applyFont="1" applyFill="1" applyBorder="1"/>
    <xf numFmtId="4" fontId="9" fillId="0" borderId="4" xfId="0" applyNumberFormat="1" applyFont="1" applyFill="1" applyBorder="1"/>
    <xf numFmtId="0" fontId="9" fillId="0" borderId="2" xfId="0" applyFont="1" applyFill="1" applyBorder="1"/>
    <xf numFmtId="0" fontId="9" fillId="0" borderId="3" xfId="0" applyFont="1" applyFill="1" applyBorder="1"/>
    <xf numFmtId="0" fontId="13" fillId="0" borderId="2" xfId="0" applyFont="1" applyBorder="1"/>
    <xf numFmtId="0" fontId="13" fillId="0" borderId="3" xfId="0" applyFont="1" applyBorder="1"/>
    <xf numFmtId="0" fontId="13" fillId="0" borderId="4" xfId="0" applyFont="1" applyBorder="1"/>
    <xf numFmtId="44" fontId="9" fillId="0" borderId="2" xfId="0" applyNumberFormat="1" applyFont="1" applyBorder="1"/>
    <xf numFmtId="44" fontId="9" fillId="0" borderId="3" xfId="0" applyNumberFormat="1" applyFont="1" applyBorder="1"/>
    <xf numFmtId="44" fontId="9" fillId="0" borderId="4" xfId="0" applyNumberFormat="1" applyFont="1" applyBorder="1"/>
    <xf numFmtId="0" fontId="10" fillId="0" borderId="3" xfId="0" applyFont="1" applyBorder="1"/>
    <xf numFmtId="44" fontId="10" fillId="0" borderId="2" xfId="0" applyNumberFormat="1" applyFont="1" applyBorder="1"/>
    <xf numFmtId="44" fontId="10" fillId="0" borderId="3" xfId="0" applyNumberFormat="1" applyFont="1" applyBorder="1"/>
    <xf numFmtId="44" fontId="10" fillId="0" borderId="4" xfId="0" applyNumberFormat="1" applyFont="1" applyBorder="1"/>
    <xf numFmtId="44" fontId="9" fillId="2" borderId="2" xfId="0" applyNumberFormat="1" applyFont="1" applyFill="1" applyBorder="1"/>
    <xf numFmtId="44" fontId="9" fillId="2" borderId="3" xfId="0" applyNumberFormat="1" applyFont="1" applyFill="1" applyBorder="1"/>
    <xf numFmtId="44" fontId="9" fillId="2" borderId="4" xfId="0" applyNumberFormat="1" applyFont="1" applyFill="1" applyBorder="1"/>
    <xf numFmtId="44" fontId="20" fillId="0" borderId="2" xfId="0" applyNumberFormat="1" applyFont="1" applyBorder="1"/>
    <xf numFmtId="44" fontId="20" fillId="0" borderId="3" xfId="0" applyNumberFormat="1" applyFont="1" applyBorder="1"/>
    <xf numFmtId="44" fontId="20" fillId="0" borderId="4" xfId="0" applyNumberFormat="1" applyFont="1" applyBorder="1"/>
    <xf numFmtId="0" fontId="9" fillId="0" borderId="1" xfId="0" applyFont="1" applyFill="1" applyBorder="1"/>
    <xf numFmtId="44" fontId="9" fillId="0" borderId="2" xfId="0" applyNumberFormat="1" applyFont="1" applyFill="1" applyBorder="1"/>
    <xf numFmtId="44" fontId="9" fillId="0" borderId="3" xfId="0" applyNumberFormat="1" applyFont="1" applyFill="1" applyBorder="1"/>
    <xf numFmtId="44" fontId="9" fillId="0" borderId="4" xfId="0" applyNumberFormat="1" applyFont="1" applyFill="1" applyBorder="1"/>
    <xf numFmtId="44" fontId="9" fillId="0" borderId="2" xfId="0" applyNumberFormat="1" applyFont="1" applyBorder="1" applyAlignment="1">
      <alignment horizontal="right"/>
    </xf>
    <xf numFmtId="44" fontId="9" fillId="0" borderId="3" xfId="0" applyNumberFormat="1" applyFont="1" applyBorder="1" applyAlignment="1">
      <alignment horizontal="right"/>
    </xf>
    <xf numFmtId="44" fontId="9" fillId="0" borderId="4" xfId="0" applyNumberFormat="1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12" fillId="0" borderId="1" xfId="0" applyFont="1" applyBorder="1"/>
    <xf numFmtId="0" fontId="11" fillId="0" borderId="1" xfId="0" applyFont="1" applyBorder="1"/>
    <xf numFmtId="0" fontId="11" fillId="0" borderId="2" xfId="0" applyFont="1" applyBorder="1"/>
    <xf numFmtId="0" fontId="11" fillId="0" borderId="4" xfId="0" applyFont="1" applyBorder="1"/>
    <xf numFmtId="0" fontId="9" fillId="2" borderId="1" xfId="0" applyFont="1" applyFill="1" applyBorder="1"/>
    <xf numFmtId="0" fontId="11" fillId="0" borderId="0" xfId="0" applyFont="1"/>
    <xf numFmtId="44" fontId="9" fillId="2" borderId="2" xfId="0" applyNumberFormat="1" applyFont="1" applyFill="1" applyBorder="1" applyAlignment="1">
      <alignment horizontal="right"/>
    </xf>
    <xf numFmtId="44" fontId="9" fillId="2" borderId="3" xfId="0" applyNumberFormat="1" applyFont="1" applyFill="1" applyBorder="1" applyAlignment="1">
      <alignment horizontal="right"/>
    </xf>
    <xf numFmtId="44" fontId="9" fillId="2" borderId="4" xfId="0" applyNumberFormat="1" applyFont="1" applyFill="1" applyBorder="1" applyAlignment="1">
      <alignment horizontal="right"/>
    </xf>
    <xf numFmtId="0" fontId="9" fillId="0" borderId="3" xfId="0" applyFont="1" applyBorder="1" applyAlignment="1">
      <alignment horizontal="left"/>
    </xf>
    <xf numFmtId="0" fontId="9" fillId="0" borderId="4" xfId="0" applyFont="1" applyFill="1" applyBorder="1"/>
    <xf numFmtId="0" fontId="10" fillId="0" borderId="1" xfId="0" applyFont="1" applyFill="1" applyBorder="1"/>
    <xf numFmtId="4" fontId="10" fillId="0" borderId="1" xfId="0" applyNumberFormat="1" applyFont="1" applyBorder="1"/>
    <xf numFmtId="44" fontId="9" fillId="0" borderId="2" xfId="0" applyNumberFormat="1" applyFont="1" applyBorder="1" applyAlignment="1">
      <alignment horizontal="center"/>
    </xf>
    <xf numFmtId="44" fontId="9" fillId="0" borderId="3" xfId="0" applyNumberFormat="1" applyFont="1" applyBorder="1" applyAlignment="1">
      <alignment horizontal="center"/>
    </xf>
    <xf numFmtId="44" fontId="9" fillId="0" borderId="4" xfId="0" applyNumberFormat="1" applyFont="1" applyBorder="1" applyAlignment="1">
      <alignment horizontal="center"/>
    </xf>
    <xf numFmtId="44" fontId="9" fillId="2" borderId="2" xfId="0" applyNumberFormat="1" applyFont="1" applyFill="1" applyBorder="1" applyAlignment="1">
      <alignment horizontal="left"/>
    </xf>
    <xf numFmtId="44" fontId="9" fillId="2" borderId="3" xfId="0" applyNumberFormat="1" applyFont="1" applyFill="1" applyBorder="1" applyAlignment="1">
      <alignment horizontal="left"/>
    </xf>
    <xf numFmtId="44" fontId="9" fillId="2" borderId="4" xfId="0" applyNumberFormat="1" applyFont="1" applyFill="1" applyBorder="1" applyAlignment="1">
      <alignment horizontal="left"/>
    </xf>
    <xf numFmtId="44" fontId="11" fillId="0" borderId="3" xfId="0" applyNumberFormat="1" applyFont="1" applyBorder="1"/>
    <xf numFmtId="44" fontId="10" fillId="0" borderId="2" xfId="0" applyNumberFormat="1" applyFont="1" applyBorder="1" applyAlignment="1">
      <alignment horizontal="right"/>
    </xf>
    <xf numFmtId="44" fontId="10" fillId="0" borderId="3" xfId="0" applyNumberFormat="1" applyFont="1" applyBorder="1" applyAlignment="1">
      <alignment horizontal="right"/>
    </xf>
    <xf numFmtId="44" fontId="10" fillId="0" borderId="4" xfId="0" applyNumberFormat="1" applyFont="1" applyBorder="1" applyAlignment="1">
      <alignment horizontal="right"/>
    </xf>
    <xf numFmtId="0" fontId="11" fillId="0" borderId="3" xfId="0" applyFont="1" applyBorder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44" fontId="9" fillId="2" borderId="2" xfId="0" applyNumberFormat="1" applyFont="1" applyFill="1" applyBorder="1" applyAlignment="1">
      <alignment horizontal="center"/>
    </xf>
    <xf numFmtId="44" fontId="9" fillId="2" borderId="3" xfId="0" applyNumberFormat="1" applyFont="1" applyFill="1" applyBorder="1" applyAlignment="1">
      <alignment horizontal="center"/>
    </xf>
    <xf numFmtId="44" fontId="9" fillId="2" borderId="4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0" fillId="0" borderId="0" xfId="0" applyFont="1"/>
    <xf numFmtId="0" fontId="10" fillId="2" borderId="0" xfId="0" applyFont="1" applyFill="1"/>
    <xf numFmtId="0" fontId="9" fillId="0" borderId="5" xfId="0" applyFont="1" applyBorder="1"/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8" fillId="0" borderId="0" xfId="0" applyFont="1" applyBorder="1"/>
    <xf numFmtId="0" fontId="9" fillId="0" borderId="1" xfId="0" applyNumberFormat="1" applyFont="1" applyBorder="1"/>
    <xf numFmtId="4" fontId="9" fillId="0" borderId="1" xfId="0" applyNumberFormat="1" applyFont="1" applyBorder="1" applyAlignment="1">
      <alignment horizontal="right"/>
    </xf>
    <xf numFmtId="0" fontId="9" fillId="0" borderId="1" xfId="0" applyNumberFormat="1" applyFont="1" applyBorder="1" applyAlignment="1">
      <alignment horizontal="right"/>
    </xf>
    <xf numFmtId="0" fontId="10" fillId="0" borderId="0" xfId="0" applyFont="1" applyFill="1"/>
    <xf numFmtId="0" fontId="11" fillId="0" borderId="0" xfId="0" applyFont="1" applyFill="1"/>
    <xf numFmtId="0" fontId="10" fillId="0" borderId="0" xfId="0" applyFont="1" applyFill="1"/>
    <xf numFmtId="0" fontId="9" fillId="0" borderId="0" xfId="0" applyFont="1" applyFill="1"/>
    <xf numFmtId="44" fontId="9" fillId="0" borderId="1" xfId="0" applyNumberFormat="1" applyFont="1" applyFill="1" applyBorder="1"/>
    <xf numFmtId="0" fontId="13" fillId="0" borderId="0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44" fontId="9" fillId="0" borderId="6" xfId="0" applyNumberFormat="1" applyFont="1" applyFill="1" applyBorder="1"/>
    <xf numFmtId="0" fontId="9" fillId="0" borderId="0" xfId="0" applyFont="1" applyFill="1" applyBorder="1"/>
    <xf numFmtId="44" fontId="9" fillId="0" borderId="2" xfId="0" applyNumberFormat="1" applyFont="1" applyFill="1" applyBorder="1" applyAlignment="1">
      <alignment horizontal="center"/>
    </xf>
    <xf numFmtId="44" fontId="9" fillId="0" borderId="3" xfId="0" applyNumberFormat="1" applyFont="1" applyFill="1" applyBorder="1" applyAlignment="1">
      <alignment horizontal="center"/>
    </xf>
    <xf numFmtId="0" fontId="10" fillId="0" borderId="2" xfId="0" applyFont="1" applyFill="1" applyBorder="1"/>
    <xf numFmtId="0" fontId="11" fillId="0" borderId="1" xfId="0" applyFont="1" applyFill="1" applyBorder="1"/>
    <xf numFmtId="0" fontId="11" fillId="0" borderId="1" xfId="0" applyFont="1" applyFill="1" applyBorder="1"/>
    <xf numFmtId="44" fontId="9" fillId="0" borderId="4" xfId="0" applyNumberFormat="1" applyFont="1" applyFill="1" applyBorder="1" applyAlignment="1">
      <alignment horizontal="center"/>
    </xf>
    <xf numFmtId="0" fontId="13" fillId="0" borderId="2" xfId="0" applyFont="1" applyFill="1" applyBorder="1"/>
    <xf numFmtId="0" fontId="13" fillId="0" borderId="3" xfId="0" applyFont="1" applyFill="1" applyBorder="1"/>
    <xf numFmtId="0" fontId="13" fillId="0" borderId="4" xfId="0" applyFont="1" applyFill="1" applyBorder="1"/>
    <xf numFmtId="44" fontId="9" fillId="0" borderId="4" xfId="0" applyNumberFormat="1" applyFont="1" applyFill="1" applyBorder="1" applyAlignment="1">
      <alignment horizontal="center"/>
    </xf>
    <xf numFmtId="44" fontId="9" fillId="0" borderId="2" xfId="0" applyNumberFormat="1" applyFont="1" applyFill="1" applyBorder="1" applyAlignment="1">
      <alignment horizontal="center"/>
    </xf>
    <xf numFmtId="44" fontId="9" fillId="0" borderId="3" xfId="0" applyNumberFormat="1" applyFont="1" applyFill="1" applyBorder="1" applyAlignment="1">
      <alignment horizontal="center"/>
    </xf>
    <xf numFmtId="0" fontId="10" fillId="0" borderId="2" xfId="0" applyFont="1" applyFill="1" applyBorder="1"/>
    <xf numFmtId="0" fontId="10" fillId="0" borderId="4" xfId="0" applyFont="1" applyFill="1" applyBorder="1"/>
    <xf numFmtId="0" fontId="13" fillId="0" borderId="1" xfId="0" applyFont="1" applyFill="1" applyBorder="1"/>
    <xf numFmtId="44" fontId="9" fillId="0" borderId="6" xfId="0" applyNumberFormat="1" applyFont="1" applyFill="1" applyBorder="1"/>
    <xf numFmtId="0" fontId="9" fillId="0" borderId="2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44" fontId="9" fillId="0" borderId="6" xfId="0" applyNumberFormat="1" applyFont="1" applyFill="1" applyBorder="1" applyAlignment="1">
      <alignment horizontal="center"/>
    </xf>
    <xf numFmtId="44" fontId="9" fillId="0" borderId="0" xfId="0" applyNumberFormat="1" applyFont="1" applyFill="1" applyBorder="1" applyAlignment="1">
      <alignment horizontal="center"/>
    </xf>
    <xf numFmtId="44" fontId="9" fillId="0" borderId="0" xfId="0" applyNumberFormat="1" applyFont="1" applyFill="1" applyBorder="1" applyAlignment="1">
      <alignment horizontal="center"/>
    </xf>
    <xf numFmtId="44" fontId="9" fillId="0" borderId="2" xfId="0" applyNumberFormat="1" applyFont="1" applyFill="1" applyBorder="1" applyAlignment="1">
      <alignment horizontal="left"/>
    </xf>
    <xf numFmtId="44" fontId="9" fillId="0" borderId="3" xfId="0" applyNumberFormat="1" applyFont="1" applyFill="1" applyBorder="1" applyAlignment="1">
      <alignment horizontal="left"/>
    </xf>
    <xf numFmtId="44" fontId="10" fillId="0" borderId="1" xfId="0" applyNumberFormat="1" applyFont="1" applyFill="1" applyBorder="1"/>
    <xf numFmtId="44" fontId="11" fillId="0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UDGET%20&amp;%20RATING/Desktop/2021%20BUDGET%20DOCUS/K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GF"/>
      <sheetName val="DACF"/>
      <sheetName val="DDF (DACF-RFG)"/>
      <sheetName val="MPCF"/>
      <sheetName val="GOG"/>
      <sheetName val="UNCDF"/>
      <sheetName val="MAG "/>
      <sheetName val="PWD"/>
      <sheetName val="PBB BUDGET 2021"/>
    </sheetNames>
    <sheetDataSet>
      <sheetData sheetId="0">
        <row r="39">
          <cell r="E39">
            <v>252740</v>
          </cell>
          <cell r="F39">
            <v>441640</v>
          </cell>
        </row>
        <row r="40">
          <cell r="G40">
            <v>60000</v>
          </cell>
        </row>
        <row r="42">
          <cell r="F42">
            <v>16000</v>
          </cell>
        </row>
        <row r="43">
          <cell r="F43">
            <v>2000</v>
          </cell>
          <cell r="G43">
            <v>60000</v>
          </cell>
        </row>
      </sheetData>
      <sheetData sheetId="1">
        <row r="93">
          <cell r="E93">
            <v>516733.16000000003</v>
          </cell>
          <cell r="F93">
            <v>30000</v>
          </cell>
        </row>
        <row r="94">
          <cell r="E94">
            <v>457622.5</v>
          </cell>
          <cell r="F94">
            <v>735149.09</v>
          </cell>
        </row>
        <row r="96">
          <cell r="E96">
            <v>244000</v>
          </cell>
        </row>
        <row r="97">
          <cell r="E97">
            <v>320439.83999999997</v>
          </cell>
        </row>
      </sheetData>
      <sheetData sheetId="2">
        <row r="18">
          <cell r="E18">
            <v>45859</v>
          </cell>
        </row>
        <row r="19">
          <cell r="F19">
            <v>369415</v>
          </cell>
        </row>
        <row r="22">
          <cell r="F22">
            <v>584570.5</v>
          </cell>
        </row>
      </sheetData>
      <sheetData sheetId="3">
        <row r="17">
          <cell r="E17">
            <v>20000</v>
          </cell>
        </row>
        <row r="18">
          <cell r="E18">
            <v>190000</v>
          </cell>
          <cell r="F18">
            <v>150000</v>
          </cell>
        </row>
        <row r="20">
          <cell r="E20">
            <v>30000</v>
          </cell>
        </row>
        <row r="21">
          <cell r="E21">
            <v>220000</v>
          </cell>
        </row>
      </sheetData>
      <sheetData sheetId="4">
        <row r="2">
          <cell r="D2">
            <v>749631.85</v>
          </cell>
        </row>
        <row r="3">
          <cell r="D3">
            <v>196604.93</v>
          </cell>
        </row>
        <row r="4">
          <cell r="D4">
            <v>84832.4</v>
          </cell>
        </row>
        <row r="6">
          <cell r="D6">
            <v>41637.339999999997</v>
          </cell>
        </row>
        <row r="7">
          <cell r="D7">
            <v>153882.87</v>
          </cell>
        </row>
        <row r="8">
          <cell r="D8">
            <v>93865.74</v>
          </cell>
        </row>
        <row r="11">
          <cell r="D11">
            <v>41508</v>
          </cell>
        </row>
        <row r="13">
          <cell r="D13">
            <v>14602</v>
          </cell>
        </row>
        <row r="14">
          <cell r="D14">
            <v>6437</v>
          </cell>
        </row>
        <row r="15">
          <cell r="D15">
            <v>6437</v>
          </cell>
        </row>
      </sheetData>
      <sheetData sheetId="5">
        <row r="2">
          <cell r="D2">
            <v>240000</v>
          </cell>
        </row>
      </sheetData>
      <sheetData sheetId="6">
        <row r="9">
          <cell r="D9">
            <v>122552</v>
          </cell>
        </row>
      </sheetData>
      <sheetData sheetId="7">
        <row r="7">
          <cell r="D7">
            <v>178505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14" sqref="D14"/>
    </sheetView>
  </sheetViews>
  <sheetFormatPr defaultRowHeight="15" x14ac:dyDescent="0.25"/>
  <cols>
    <col min="1" max="1" width="4.42578125" customWidth="1"/>
    <col min="2" max="2" width="62.28515625" bestFit="1" customWidth="1"/>
    <col min="4" max="4" width="20.85546875" customWidth="1"/>
  </cols>
  <sheetData>
    <row r="1" spans="1:5" s="14" customFormat="1" ht="15.75" x14ac:dyDescent="0.25">
      <c r="A1" s="3" t="s">
        <v>55</v>
      </c>
    </row>
    <row r="2" spans="1:5" s="4" customFormat="1" ht="15.75" x14ac:dyDescent="0.25">
      <c r="A2" s="3" t="s">
        <v>0</v>
      </c>
      <c r="B2" s="3"/>
      <c r="C2" s="3"/>
      <c r="D2" s="3"/>
      <c r="E2" s="3"/>
    </row>
    <row r="3" spans="1:5" s="4" customFormat="1" ht="15.75" x14ac:dyDescent="0.25">
      <c r="A3" s="3" t="s">
        <v>14</v>
      </c>
      <c r="B3" s="3"/>
      <c r="C3" s="3"/>
      <c r="D3" s="3"/>
      <c r="E3" s="3"/>
    </row>
    <row r="4" spans="1:5" ht="15.75" x14ac:dyDescent="0.25">
      <c r="A4" s="2"/>
      <c r="B4" s="2"/>
      <c r="C4" s="2"/>
      <c r="D4" s="2"/>
      <c r="E4" s="2"/>
    </row>
    <row r="5" spans="1:5" s="4" customFormat="1" ht="15.75" x14ac:dyDescent="0.25">
      <c r="A5" s="5" t="s">
        <v>1</v>
      </c>
      <c r="B5" s="5" t="s">
        <v>13</v>
      </c>
      <c r="C5" s="5" t="s">
        <v>2</v>
      </c>
      <c r="D5" s="5" t="s">
        <v>3</v>
      </c>
      <c r="E5" s="3"/>
    </row>
    <row r="6" spans="1:5" ht="15.75" x14ac:dyDescent="0.25">
      <c r="A6" s="6">
        <v>1</v>
      </c>
      <c r="B6" s="6" t="s">
        <v>4</v>
      </c>
      <c r="C6" s="6">
        <v>12200</v>
      </c>
      <c r="D6" s="7">
        <v>903380</v>
      </c>
      <c r="E6" s="2"/>
    </row>
    <row r="7" spans="1:5" ht="15.75" x14ac:dyDescent="0.25">
      <c r="A7" s="6">
        <v>2</v>
      </c>
      <c r="B7" s="6" t="s">
        <v>5</v>
      </c>
      <c r="C7" s="6">
        <v>12603</v>
      </c>
      <c r="D7" s="7">
        <v>3570100</v>
      </c>
      <c r="E7" s="2"/>
    </row>
    <row r="8" spans="1:5" ht="15.75" x14ac:dyDescent="0.25">
      <c r="A8" s="6">
        <v>3</v>
      </c>
      <c r="B8" s="6" t="s">
        <v>6</v>
      </c>
      <c r="C8" s="6">
        <v>12602</v>
      </c>
      <c r="D8" s="7">
        <v>830000</v>
      </c>
      <c r="E8" s="2"/>
    </row>
    <row r="9" spans="1:5" s="18" customFormat="1" ht="15.75" x14ac:dyDescent="0.25">
      <c r="A9" s="48">
        <v>4</v>
      </c>
      <c r="B9" s="48" t="s">
        <v>7</v>
      </c>
      <c r="C9" s="48">
        <v>14009</v>
      </c>
      <c r="D9" s="64">
        <v>2276287.5</v>
      </c>
      <c r="E9" s="63"/>
    </row>
    <row r="10" spans="1:5" ht="15.75" x14ac:dyDescent="0.25">
      <c r="A10" s="6">
        <v>5</v>
      </c>
      <c r="B10" s="6" t="s">
        <v>12</v>
      </c>
      <c r="C10" s="6">
        <v>11001</v>
      </c>
      <c r="D10" s="7">
        <v>91311</v>
      </c>
      <c r="E10" s="2"/>
    </row>
    <row r="11" spans="1:5" ht="15.75" x14ac:dyDescent="0.25">
      <c r="A11" s="6">
        <v>6</v>
      </c>
      <c r="B11" s="6" t="s">
        <v>9</v>
      </c>
      <c r="C11" s="6">
        <v>13132</v>
      </c>
      <c r="D11" s="7">
        <v>122552</v>
      </c>
      <c r="E11" s="2"/>
    </row>
    <row r="12" spans="1:5" ht="15.75" x14ac:dyDescent="0.25">
      <c r="A12" s="6">
        <v>7</v>
      </c>
      <c r="B12" s="6" t="s">
        <v>8</v>
      </c>
      <c r="C12" s="6">
        <v>13523</v>
      </c>
      <c r="D12" s="7">
        <v>240000</v>
      </c>
      <c r="E12" s="2"/>
    </row>
    <row r="13" spans="1:5" s="1" customFormat="1" ht="15.75" x14ac:dyDescent="0.25">
      <c r="A13" s="6">
        <v>8</v>
      </c>
      <c r="B13" s="6" t="s">
        <v>10</v>
      </c>
      <c r="C13" s="6">
        <v>11001</v>
      </c>
      <c r="D13" s="7">
        <v>1655545.97</v>
      </c>
    </row>
    <row r="14" spans="1:5" s="1" customFormat="1" ht="15.75" x14ac:dyDescent="0.25">
      <c r="A14" s="6"/>
      <c r="B14" s="6"/>
      <c r="C14" s="6"/>
      <c r="D14" s="7"/>
    </row>
    <row r="15" spans="1:5" ht="21" x14ac:dyDescent="0.45">
      <c r="A15" s="8"/>
      <c r="B15" s="5" t="s">
        <v>11</v>
      </c>
      <c r="C15" s="8"/>
      <c r="D15" s="9">
        <f>SUM(D6:D14)</f>
        <v>9689176.4700000007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28" workbookViewId="0">
      <selection activeCell="B48" sqref="B48"/>
    </sheetView>
  </sheetViews>
  <sheetFormatPr defaultRowHeight="15.75" x14ac:dyDescent="0.25"/>
  <cols>
    <col min="1" max="1" width="4.5703125" style="49" customWidth="1"/>
    <col min="2" max="2" width="11.5703125" style="49" customWidth="1"/>
    <col min="3" max="3" width="52.7109375" style="49" bestFit="1" customWidth="1"/>
    <col min="4" max="4" width="19.7109375" style="51" customWidth="1"/>
    <col min="5" max="5" width="23.7109375" style="49" bestFit="1" customWidth="1"/>
    <col min="6" max="6" width="11.5703125" style="49" bestFit="1" customWidth="1"/>
    <col min="7" max="7" width="17.28515625" style="49" bestFit="1" customWidth="1"/>
    <col min="8" max="16384" width="9.140625" style="49"/>
  </cols>
  <sheetData>
    <row r="1" spans="1:9" x14ac:dyDescent="0.25">
      <c r="B1" s="50" t="s">
        <v>55</v>
      </c>
      <c r="C1" s="50"/>
    </row>
    <row r="2" spans="1:9" x14ac:dyDescent="0.25">
      <c r="B2" s="50" t="s">
        <v>0</v>
      </c>
      <c r="C2" s="50"/>
    </row>
    <row r="3" spans="1:9" x14ac:dyDescent="0.25">
      <c r="B3" s="50" t="s">
        <v>56</v>
      </c>
      <c r="C3" s="50"/>
    </row>
    <row r="5" spans="1:9" s="50" customFormat="1" x14ac:dyDescent="0.25">
      <c r="A5" s="52" t="s">
        <v>1</v>
      </c>
      <c r="B5" s="52" t="s">
        <v>15</v>
      </c>
      <c r="C5" s="52" t="s">
        <v>16</v>
      </c>
      <c r="D5" s="53" t="s">
        <v>3</v>
      </c>
      <c r="E5" s="52" t="s">
        <v>17</v>
      </c>
      <c r="F5" s="52" t="s">
        <v>45</v>
      </c>
      <c r="G5" s="52" t="s">
        <v>23</v>
      </c>
      <c r="H5" s="52"/>
      <c r="I5" s="52"/>
    </row>
    <row r="6" spans="1:9" s="63" customFormat="1" x14ac:dyDescent="0.25">
      <c r="A6" s="48">
        <v>1</v>
      </c>
      <c r="B6" s="48">
        <v>2210905</v>
      </c>
      <c r="C6" s="48" t="s">
        <v>36</v>
      </c>
      <c r="D6" s="54">
        <v>133120</v>
      </c>
      <c r="E6" s="48"/>
      <c r="F6" s="48">
        <v>12200</v>
      </c>
      <c r="G6" s="48" t="s">
        <v>46</v>
      </c>
      <c r="H6" s="65"/>
      <c r="I6" s="65"/>
    </row>
    <row r="7" spans="1:9" s="63" customFormat="1" x14ac:dyDescent="0.25">
      <c r="A7" s="48">
        <v>2</v>
      </c>
      <c r="B7" s="48">
        <v>2821009</v>
      </c>
      <c r="C7" s="48" t="s">
        <v>19</v>
      </c>
      <c r="D7" s="54">
        <v>25000</v>
      </c>
      <c r="E7" s="48"/>
      <c r="F7" s="48">
        <v>12200</v>
      </c>
      <c r="G7" s="48" t="s">
        <v>48</v>
      </c>
      <c r="H7" s="65"/>
      <c r="I7" s="65"/>
    </row>
    <row r="8" spans="1:9" s="63" customFormat="1" x14ac:dyDescent="0.25">
      <c r="A8" s="48">
        <v>3</v>
      </c>
      <c r="B8" s="48">
        <v>2731102</v>
      </c>
      <c r="C8" s="48" t="s">
        <v>20</v>
      </c>
      <c r="D8" s="54">
        <v>15000</v>
      </c>
      <c r="E8" s="48"/>
      <c r="F8" s="48">
        <v>12200</v>
      </c>
      <c r="G8" s="48" t="s">
        <v>48</v>
      </c>
      <c r="H8" s="65"/>
      <c r="I8" s="65"/>
    </row>
    <row r="9" spans="1:9" s="63" customFormat="1" x14ac:dyDescent="0.25">
      <c r="A9" s="48">
        <v>4</v>
      </c>
      <c r="B9" s="48">
        <v>2111102</v>
      </c>
      <c r="C9" s="48" t="s">
        <v>21</v>
      </c>
      <c r="D9" s="54">
        <v>90559.2</v>
      </c>
      <c r="E9" s="48"/>
      <c r="F9" s="48">
        <v>12200</v>
      </c>
      <c r="G9" s="48" t="s">
        <v>48</v>
      </c>
      <c r="H9" s="65"/>
      <c r="I9" s="65"/>
    </row>
    <row r="10" spans="1:9" s="63" customFormat="1" x14ac:dyDescent="0.25">
      <c r="A10" s="48">
        <v>5</v>
      </c>
      <c r="B10" s="48">
        <v>2210102</v>
      </c>
      <c r="C10" s="48" t="s">
        <v>22</v>
      </c>
      <c r="D10" s="54">
        <v>8000</v>
      </c>
      <c r="E10" s="48"/>
      <c r="F10" s="48">
        <v>12200</v>
      </c>
      <c r="G10" s="48" t="s">
        <v>174</v>
      </c>
      <c r="H10" s="65"/>
      <c r="I10" s="65"/>
    </row>
    <row r="11" spans="1:9" s="63" customFormat="1" x14ac:dyDescent="0.25">
      <c r="A11" s="48">
        <v>6</v>
      </c>
      <c r="B11" s="48">
        <v>2210702</v>
      </c>
      <c r="C11" s="48" t="s">
        <v>40</v>
      </c>
      <c r="D11" s="54">
        <v>45000</v>
      </c>
      <c r="E11" s="48"/>
      <c r="F11" s="48">
        <v>12200</v>
      </c>
      <c r="G11" s="48" t="s">
        <v>48</v>
      </c>
      <c r="H11" s="65"/>
      <c r="I11" s="65"/>
    </row>
    <row r="12" spans="1:9" s="63" customFormat="1" x14ac:dyDescent="0.25">
      <c r="A12" s="48">
        <v>7</v>
      </c>
      <c r="B12" s="48">
        <v>2210102</v>
      </c>
      <c r="C12" s="48" t="s">
        <v>39</v>
      </c>
      <c r="D12" s="54">
        <v>10000</v>
      </c>
      <c r="E12" s="48"/>
      <c r="F12" s="48">
        <v>12200</v>
      </c>
      <c r="G12" s="48" t="s">
        <v>48</v>
      </c>
      <c r="H12" s="65"/>
      <c r="I12" s="65"/>
    </row>
    <row r="13" spans="1:9" s="63" customFormat="1" x14ac:dyDescent="0.25">
      <c r="A13" s="48">
        <v>8</v>
      </c>
      <c r="B13" s="48">
        <v>2210201</v>
      </c>
      <c r="C13" s="48" t="s">
        <v>24</v>
      </c>
      <c r="D13" s="54">
        <v>10000</v>
      </c>
      <c r="E13" s="48"/>
      <c r="F13" s="48">
        <v>12200</v>
      </c>
      <c r="G13" s="48" t="s">
        <v>48</v>
      </c>
      <c r="H13" s="65"/>
      <c r="I13" s="65"/>
    </row>
    <row r="14" spans="1:9" s="63" customFormat="1" x14ac:dyDescent="0.25">
      <c r="A14" s="48">
        <v>9</v>
      </c>
      <c r="B14" s="48">
        <v>2210203</v>
      </c>
      <c r="C14" s="48" t="s">
        <v>25</v>
      </c>
      <c r="D14" s="54">
        <v>2000</v>
      </c>
      <c r="E14" s="48"/>
      <c r="F14" s="48">
        <v>12200</v>
      </c>
      <c r="G14" s="48" t="s">
        <v>48</v>
      </c>
      <c r="H14" s="65"/>
      <c r="I14" s="65"/>
    </row>
    <row r="15" spans="1:9" s="63" customFormat="1" x14ac:dyDescent="0.25">
      <c r="A15" s="48">
        <v>10</v>
      </c>
      <c r="B15" s="48">
        <v>2210204</v>
      </c>
      <c r="C15" s="48" t="s">
        <v>26</v>
      </c>
      <c r="D15" s="54">
        <v>1000</v>
      </c>
      <c r="E15" s="48"/>
      <c r="F15" s="48">
        <v>12200</v>
      </c>
      <c r="G15" s="48" t="s">
        <v>48</v>
      </c>
      <c r="H15" s="65"/>
      <c r="I15" s="65"/>
    </row>
    <row r="16" spans="1:9" s="63" customFormat="1" x14ac:dyDescent="0.25">
      <c r="A16" s="48">
        <v>11</v>
      </c>
      <c r="B16" s="48">
        <v>2210205</v>
      </c>
      <c r="C16" s="48" t="s">
        <v>27</v>
      </c>
      <c r="D16" s="54">
        <v>6000</v>
      </c>
      <c r="E16" s="48"/>
      <c r="F16" s="48">
        <v>12200</v>
      </c>
      <c r="G16" s="48" t="s">
        <v>50</v>
      </c>
      <c r="H16" s="65"/>
      <c r="I16" s="65"/>
    </row>
    <row r="17" spans="1:9" s="63" customFormat="1" x14ac:dyDescent="0.25">
      <c r="A17" s="48">
        <v>12</v>
      </c>
      <c r="B17" s="48">
        <v>2210502</v>
      </c>
      <c r="C17" s="48" t="s">
        <v>28</v>
      </c>
      <c r="D17" s="54">
        <v>8000</v>
      </c>
      <c r="E17" s="48"/>
      <c r="F17" s="48">
        <v>12200</v>
      </c>
      <c r="G17" s="48" t="s">
        <v>47</v>
      </c>
      <c r="H17" s="65"/>
      <c r="I17" s="65"/>
    </row>
    <row r="18" spans="1:9" s="63" customFormat="1" x14ac:dyDescent="0.25">
      <c r="A18" s="48">
        <v>13</v>
      </c>
      <c r="B18" s="48">
        <v>2111234</v>
      </c>
      <c r="C18" s="48" t="s">
        <v>29</v>
      </c>
      <c r="D18" s="54">
        <v>58000</v>
      </c>
      <c r="E18" s="48"/>
      <c r="F18" s="48">
        <v>12200</v>
      </c>
      <c r="G18" s="48" t="s">
        <v>47</v>
      </c>
      <c r="H18" s="65"/>
      <c r="I18" s="65"/>
    </row>
    <row r="19" spans="1:9" s="63" customFormat="1" x14ac:dyDescent="0.25">
      <c r="A19" s="48">
        <v>14</v>
      </c>
      <c r="B19" s="48">
        <v>2111243</v>
      </c>
      <c r="C19" s="48" t="s">
        <v>30</v>
      </c>
      <c r="D19" s="54">
        <v>22000</v>
      </c>
      <c r="E19" s="48"/>
      <c r="F19" s="48">
        <v>12200</v>
      </c>
      <c r="G19" s="48" t="s">
        <v>48</v>
      </c>
      <c r="H19" s="65"/>
      <c r="I19" s="65"/>
    </row>
    <row r="20" spans="1:9" s="63" customFormat="1" x14ac:dyDescent="0.25">
      <c r="A20" s="48">
        <v>15</v>
      </c>
      <c r="B20" s="48">
        <v>2111238</v>
      </c>
      <c r="C20" s="48" t="s">
        <v>31</v>
      </c>
      <c r="D20" s="54">
        <v>3000</v>
      </c>
      <c r="E20" s="48"/>
      <c r="F20" s="48">
        <v>12200</v>
      </c>
      <c r="G20" s="48" t="s">
        <v>48</v>
      </c>
      <c r="H20" s="65"/>
      <c r="I20" s="65"/>
    </row>
    <row r="21" spans="1:9" s="63" customFormat="1" x14ac:dyDescent="0.25">
      <c r="A21" s="48">
        <v>16</v>
      </c>
      <c r="B21" s="48">
        <v>2111248</v>
      </c>
      <c r="C21" s="48" t="s">
        <v>32</v>
      </c>
      <c r="D21" s="54">
        <v>7200</v>
      </c>
      <c r="E21" s="48"/>
      <c r="F21" s="48">
        <v>12200</v>
      </c>
      <c r="G21" s="48" t="s">
        <v>48</v>
      </c>
      <c r="H21" s="65"/>
      <c r="I21" s="65"/>
    </row>
    <row r="22" spans="1:9" s="63" customFormat="1" x14ac:dyDescent="0.25">
      <c r="A22" s="48">
        <v>17</v>
      </c>
      <c r="B22" s="48">
        <v>2210603</v>
      </c>
      <c r="C22" s="48" t="s">
        <v>33</v>
      </c>
      <c r="D22" s="54">
        <v>10000</v>
      </c>
      <c r="E22" s="48"/>
      <c r="F22" s="48">
        <v>12200</v>
      </c>
      <c r="G22" s="48" t="s">
        <v>51</v>
      </c>
      <c r="H22" s="65"/>
      <c r="I22" s="65"/>
    </row>
    <row r="23" spans="1:9" s="63" customFormat="1" x14ac:dyDescent="0.25">
      <c r="A23" s="48">
        <v>18</v>
      </c>
      <c r="B23" s="48">
        <v>2210511</v>
      </c>
      <c r="C23" s="48" t="s">
        <v>35</v>
      </c>
      <c r="D23" s="54">
        <v>60520</v>
      </c>
      <c r="E23" s="48"/>
      <c r="F23" s="48">
        <v>12200</v>
      </c>
      <c r="G23" s="48" t="s">
        <v>48</v>
      </c>
      <c r="H23" s="65"/>
      <c r="I23" s="65"/>
    </row>
    <row r="24" spans="1:9" s="63" customFormat="1" x14ac:dyDescent="0.25">
      <c r="A24" s="48">
        <v>19</v>
      </c>
      <c r="B24" s="48">
        <v>2710511</v>
      </c>
      <c r="C24" s="48" t="s">
        <v>178</v>
      </c>
      <c r="D24" s="54">
        <v>24000</v>
      </c>
      <c r="E24" s="48"/>
      <c r="F24" s="48">
        <v>12200</v>
      </c>
      <c r="G24" s="48" t="s">
        <v>52</v>
      </c>
      <c r="H24" s="65"/>
      <c r="I24" s="65"/>
    </row>
    <row r="25" spans="1:9" s="63" customFormat="1" x14ac:dyDescent="0.25">
      <c r="A25" s="48">
        <v>20</v>
      </c>
      <c r="B25" s="48">
        <v>2210103</v>
      </c>
      <c r="C25" s="48" t="s">
        <v>34</v>
      </c>
      <c r="D25" s="54">
        <v>11980.8</v>
      </c>
      <c r="E25" s="48"/>
      <c r="F25" s="48">
        <v>12200</v>
      </c>
      <c r="G25" s="48" t="s">
        <v>47</v>
      </c>
      <c r="H25" s="65"/>
      <c r="I25" s="65"/>
    </row>
    <row r="26" spans="1:9" s="63" customFormat="1" x14ac:dyDescent="0.25">
      <c r="A26" s="48">
        <v>21</v>
      </c>
      <c r="B26" s="48">
        <v>2210701</v>
      </c>
      <c r="C26" s="48" t="s">
        <v>175</v>
      </c>
      <c r="D26" s="54">
        <v>8000</v>
      </c>
      <c r="E26" s="48"/>
      <c r="F26" s="48">
        <v>12200</v>
      </c>
      <c r="G26" s="48" t="s">
        <v>48</v>
      </c>
      <c r="H26" s="65"/>
      <c r="I26" s="65"/>
    </row>
    <row r="27" spans="1:9" s="63" customFormat="1" x14ac:dyDescent="0.25">
      <c r="A27" s="48">
        <v>22</v>
      </c>
      <c r="B27" s="48">
        <v>2210509</v>
      </c>
      <c r="C27" s="48" t="s">
        <v>42</v>
      </c>
      <c r="D27" s="54">
        <v>8000</v>
      </c>
      <c r="E27" s="48"/>
      <c r="F27" s="48">
        <v>12200</v>
      </c>
      <c r="G27" s="48" t="s">
        <v>47</v>
      </c>
      <c r="H27" s="65"/>
      <c r="I27" s="65"/>
    </row>
    <row r="28" spans="1:9" s="63" customFormat="1" x14ac:dyDescent="0.25">
      <c r="A28" s="48">
        <v>23</v>
      </c>
      <c r="B28" s="48">
        <v>2121004</v>
      </c>
      <c r="C28" s="48" t="s">
        <v>37</v>
      </c>
      <c r="D28" s="54">
        <v>72000</v>
      </c>
      <c r="E28" s="48"/>
      <c r="F28" s="48">
        <v>12200</v>
      </c>
      <c r="G28" s="48" t="s">
        <v>47</v>
      </c>
      <c r="H28" s="65"/>
      <c r="I28" s="65"/>
    </row>
    <row r="29" spans="1:9" s="63" customFormat="1" x14ac:dyDescent="0.25">
      <c r="A29" s="48">
        <v>24</v>
      </c>
      <c r="B29" s="48">
        <v>2210511</v>
      </c>
      <c r="C29" s="48" t="s">
        <v>38</v>
      </c>
      <c r="D29" s="54">
        <v>54000</v>
      </c>
      <c r="E29" s="48"/>
      <c r="F29" s="48">
        <v>12200</v>
      </c>
      <c r="G29" s="48" t="s">
        <v>49</v>
      </c>
      <c r="H29" s="65"/>
      <c r="I29" s="65"/>
    </row>
    <row r="30" spans="1:9" s="63" customFormat="1" x14ac:dyDescent="0.25">
      <c r="A30" s="48">
        <v>25</v>
      </c>
      <c r="B30" s="48">
        <v>2210511</v>
      </c>
      <c r="C30" s="48" t="s">
        <v>173</v>
      </c>
      <c r="D30" s="54">
        <v>6000</v>
      </c>
      <c r="E30" s="48"/>
      <c r="F30" s="48">
        <v>12200</v>
      </c>
      <c r="G30" s="48" t="s">
        <v>174</v>
      </c>
      <c r="H30" s="65"/>
      <c r="I30" s="65"/>
    </row>
    <row r="31" spans="1:9" s="63" customFormat="1" x14ac:dyDescent="0.25">
      <c r="A31" s="48">
        <v>26</v>
      </c>
      <c r="B31" s="48">
        <v>311354</v>
      </c>
      <c r="C31" s="48" t="s">
        <v>251</v>
      </c>
      <c r="D31" s="54">
        <v>60000</v>
      </c>
      <c r="E31" s="48"/>
      <c r="F31" s="48">
        <v>12200</v>
      </c>
      <c r="G31" s="48" t="s">
        <v>54</v>
      </c>
      <c r="H31" s="65"/>
      <c r="I31" s="65"/>
    </row>
    <row r="32" spans="1:9" s="63" customFormat="1" x14ac:dyDescent="0.25">
      <c r="A32" s="48">
        <v>27</v>
      </c>
      <c r="B32" s="48">
        <v>3111256</v>
      </c>
      <c r="C32" s="48" t="s">
        <v>248</v>
      </c>
      <c r="D32" s="54">
        <v>60000</v>
      </c>
      <c r="E32" s="48"/>
      <c r="F32" s="48">
        <v>12200</v>
      </c>
      <c r="G32" s="48" t="s">
        <v>53</v>
      </c>
      <c r="H32" s="65"/>
      <c r="I32" s="65"/>
    </row>
    <row r="33" spans="1:9" s="63" customFormat="1" x14ac:dyDescent="0.25">
      <c r="A33" s="48">
        <v>28</v>
      </c>
      <c r="B33" s="48">
        <v>3111353</v>
      </c>
      <c r="C33" s="48" t="s">
        <v>250</v>
      </c>
      <c r="D33" s="54">
        <v>30000</v>
      </c>
      <c r="E33" s="48"/>
      <c r="F33" s="48">
        <v>12200</v>
      </c>
      <c r="G33" s="48" t="s">
        <v>50</v>
      </c>
      <c r="H33" s="65"/>
      <c r="I33" s="65"/>
    </row>
    <row r="34" spans="1:9" s="63" customFormat="1" x14ac:dyDescent="0.25">
      <c r="A34" s="48">
        <v>29</v>
      </c>
      <c r="B34" s="48">
        <v>3113162</v>
      </c>
      <c r="C34" s="48" t="s">
        <v>249</v>
      </c>
      <c r="D34" s="54">
        <v>16000</v>
      </c>
      <c r="E34" s="48"/>
      <c r="F34" s="48">
        <v>12200</v>
      </c>
      <c r="G34" s="48" t="s">
        <v>51</v>
      </c>
      <c r="H34" s="65"/>
      <c r="I34" s="65"/>
    </row>
    <row r="35" spans="1:9" s="63" customFormat="1" x14ac:dyDescent="0.25">
      <c r="A35" s="48">
        <v>30</v>
      </c>
      <c r="B35" s="48">
        <v>2731102</v>
      </c>
      <c r="C35" s="48" t="s">
        <v>177</v>
      </c>
      <c r="D35" s="54">
        <v>10000</v>
      </c>
      <c r="E35" s="48"/>
      <c r="F35" s="48">
        <v>12200</v>
      </c>
      <c r="G35" s="48" t="s">
        <v>50</v>
      </c>
      <c r="H35" s="65"/>
      <c r="I35" s="65"/>
    </row>
    <row r="36" spans="1:9" s="63" customFormat="1" x14ac:dyDescent="0.25">
      <c r="A36" s="48">
        <v>31</v>
      </c>
      <c r="B36" s="48">
        <v>2210511</v>
      </c>
      <c r="C36" s="48" t="s">
        <v>96</v>
      </c>
      <c r="D36" s="54">
        <v>2000</v>
      </c>
      <c r="E36" s="48"/>
      <c r="F36" s="48">
        <v>12200</v>
      </c>
      <c r="G36" s="48" t="s">
        <v>176</v>
      </c>
      <c r="H36" s="65"/>
      <c r="I36" s="65"/>
    </row>
    <row r="37" spans="1:9" s="63" customFormat="1" x14ac:dyDescent="0.25">
      <c r="A37" s="48">
        <v>32</v>
      </c>
      <c r="B37" s="48">
        <v>2210507</v>
      </c>
      <c r="C37" s="48" t="s">
        <v>44</v>
      </c>
      <c r="D37" s="54">
        <v>15000</v>
      </c>
      <c r="E37" s="48"/>
      <c r="F37" s="48">
        <v>12200</v>
      </c>
      <c r="G37" s="48" t="s">
        <v>51</v>
      </c>
      <c r="H37" s="65"/>
      <c r="I37" s="65"/>
    </row>
    <row r="38" spans="1:9" s="63" customFormat="1" x14ac:dyDescent="0.25">
      <c r="A38" s="48">
        <v>33</v>
      </c>
      <c r="B38" s="48">
        <v>2210509</v>
      </c>
      <c r="C38" s="48" t="s">
        <v>166</v>
      </c>
      <c r="D38" s="54">
        <v>12000</v>
      </c>
      <c r="E38" s="48"/>
      <c r="F38" s="48">
        <v>12200</v>
      </c>
      <c r="G38" s="48" t="s">
        <v>167</v>
      </c>
      <c r="H38" s="65"/>
      <c r="I38" s="65"/>
    </row>
    <row r="40" spans="1:9" ht="18" x14ac:dyDescent="0.4">
      <c r="C40" s="50" t="s">
        <v>41</v>
      </c>
      <c r="D40" s="55">
        <f>SUM(D6:D39)</f>
        <v>903380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A13" workbookViewId="0">
      <selection activeCell="A25" sqref="A25"/>
    </sheetView>
  </sheetViews>
  <sheetFormatPr defaultRowHeight="15" x14ac:dyDescent="0.25"/>
  <cols>
    <col min="1" max="1" width="9.140625" style="13"/>
    <col min="2" max="2" width="31.5703125" style="13" customWidth="1"/>
    <col min="3" max="4" width="9.140625" style="13"/>
    <col min="5" max="5" width="46.85546875" style="13" customWidth="1"/>
    <col min="6" max="7" width="9.140625" style="13"/>
    <col min="8" max="8" width="19.42578125" style="13" bestFit="1" customWidth="1"/>
    <col min="9" max="16384" width="9.140625" style="13"/>
  </cols>
  <sheetData>
    <row r="1" spans="1:14" ht="18.75" x14ac:dyDescent="0.3">
      <c r="A1" s="36" t="s">
        <v>55</v>
      </c>
      <c r="B1" s="36"/>
    </row>
    <row r="2" spans="1:14" ht="18.75" x14ac:dyDescent="0.3">
      <c r="A2" s="36" t="s">
        <v>115</v>
      </c>
      <c r="B2" s="36"/>
    </row>
    <row r="3" spans="1:14" ht="18.75" x14ac:dyDescent="0.3">
      <c r="A3" s="36" t="s">
        <v>116</v>
      </c>
      <c r="B3" s="36"/>
    </row>
    <row r="5" spans="1:14" ht="18.75" x14ac:dyDescent="0.3">
      <c r="A5" s="80" t="s">
        <v>117</v>
      </c>
      <c r="B5" s="81"/>
      <c r="C5" s="78"/>
      <c r="D5" s="82"/>
      <c r="E5" s="79"/>
      <c r="F5" s="83"/>
      <c r="G5" s="84"/>
      <c r="H5" s="85"/>
      <c r="I5" s="78"/>
      <c r="J5" s="82"/>
      <c r="K5" s="82"/>
      <c r="L5" s="79"/>
      <c r="M5" s="78"/>
      <c r="N5" s="79"/>
    </row>
    <row r="6" spans="1:14" ht="18.75" x14ac:dyDescent="0.3">
      <c r="A6" s="74" t="s">
        <v>89</v>
      </c>
      <c r="B6" s="75"/>
      <c r="C6" s="76"/>
      <c r="D6" s="76"/>
      <c r="E6" s="76"/>
      <c r="F6" s="77"/>
      <c r="G6" s="76"/>
      <c r="H6" s="76"/>
      <c r="I6" s="76"/>
      <c r="J6" s="76"/>
      <c r="K6" s="76"/>
      <c r="L6" s="76"/>
      <c r="M6" s="78"/>
      <c r="N6" s="79"/>
    </row>
    <row r="7" spans="1:14" ht="18.75" x14ac:dyDescent="0.3">
      <c r="A7" s="23">
        <v>1</v>
      </c>
      <c r="B7" s="23">
        <v>2210701</v>
      </c>
      <c r="C7" s="76" t="s">
        <v>186</v>
      </c>
      <c r="D7" s="76"/>
      <c r="E7" s="76"/>
      <c r="F7" s="86">
        <v>150000</v>
      </c>
      <c r="G7" s="86"/>
      <c r="H7" s="86"/>
      <c r="I7" s="76" t="s">
        <v>62</v>
      </c>
      <c r="J7" s="76"/>
      <c r="K7" s="76"/>
      <c r="L7" s="76"/>
      <c r="M7" s="20" t="s">
        <v>118</v>
      </c>
      <c r="N7" s="22"/>
    </row>
    <row r="8" spans="1:14" ht="18.75" x14ac:dyDescent="0.3">
      <c r="A8" s="23">
        <v>2</v>
      </c>
      <c r="B8" s="23">
        <v>2210511</v>
      </c>
      <c r="C8" s="76" t="s">
        <v>188</v>
      </c>
      <c r="D8" s="76"/>
      <c r="E8" s="76"/>
      <c r="F8" s="86">
        <v>70000</v>
      </c>
      <c r="G8" s="86"/>
      <c r="H8" s="86"/>
      <c r="I8" s="76" t="s">
        <v>62</v>
      </c>
      <c r="J8" s="76"/>
      <c r="K8" s="76"/>
      <c r="L8" s="76"/>
      <c r="M8" s="20" t="s">
        <v>118</v>
      </c>
      <c r="N8" s="22"/>
    </row>
    <row r="9" spans="1:14" ht="18.75" x14ac:dyDescent="0.3">
      <c r="A9" s="23">
        <v>3</v>
      </c>
      <c r="B9" s="23">
        <v>2210108</v>
      </c>
      <c r="C9" s="76" t="s">
        <v>119</v>
      </c>
      <c r="D9" s="76"/>
      <c r="E9" s="76"/>
      <c r="F9" s="90">
        <v>30000</v>
      </c>
      <c r="G9" s="90"/>
      <c r="H9" s="90"/>
      <c r="I9" s="76" t="s">
        <v>62</v>
      </c>
      <c r="J9" s="76"/>
      <c r="K9" s="76"/>
      <c r="L9" s="76"/>
      <c r="M9" s="20" t="s">
        <v>118</v>
      </c>
      <c r="N9" s="22"/>
    </row>
    <row r="10" spans="1:14" ht="18.75" x14ac:dyDescent="0.3">
      <c r="A10" s="23">
        <v>4</v>
      </c>
      <c r="B10" s="23">
        <v>2210107</v>
      </c>
      <c r="C10" s="78" t="s">
        <v>190</v>
      </c>
      <c r="D10" s="82"/>
      <c r="E10" s="79"/>
      <c r="F10" s="91">
        <v>20000</v>
      </c>
      <c r="G10" s="92"/>
      <c r="H10" s="93"/>
      <c r="I10" s="78" t="s">
        <v>120</v>
      </c>
      <c r="J10" s="82"/>
      <c r="K10" s="82"/>
      <c r="L10" s="79"/>
      <c r="M10" s="20" t="s">
        <v>118</v>
      </c>
      <c r="N10" s="22"/>
    </row>
    <row r="11" spans="1:14" ht="18.75" x14ac:dyDescent="0.3">
      <c r="A11" s="74" t="s">
        <v>53</v>
      </c>
      <c r="B11" s="75"/>
      <c r="C11" s="78"/>
      <c r="D11" s="82"/>
      <c r="E11" s="79"/>
      <c r="F11" s="91"/>
      <c r="G11" s="92"/>
      <c r="H11" s="93"/>
      <c r="I11" s="78"/>
      <c r="J11" s="82"/>
      <c r="K11" s="82"/>
      <c r="L11" s="79"/>
      <c r="M11" s="78"/>
      <c r="N11" s="79"/>
    </row>
    <row r="12" spans="1:14" ht="18.75" x14ac:dyDescent="0.3">
      <c r="A12" s="23">
        <v>5</v>
      </c>
      <c r="B12" s="23">
        <v>2821019</v>
      </c>
      <c r="C12" s="78" t="s">
        <v>121</v>
      </c>
      <c r="D12" s="82"/>
      <c r="E12" s="79"/>
      <c r="F12" s="87">
        <v>150000</v>
      </c>
      <c r="G12" s="88"/>
      <c r="H12" s="89"/>
      <c r="I12" s="78" t="s">
        <v>62</v>
      </c>
      <c r="J12" s="82"/>
      <c r="K12" s="82"/>
      <c r="L12" s="79"/>
      <c r="M12" s="20" t="s">
        <v>118</v>
      </c>
      <c r="N12" s="22"/>
    </row>
    <row r="13" spans="1:14" ht="18.75" x14ac:dyDescent="0.3">
      <c r="A13" s="23">
        <v>6</v>
      </c>
      <c r="B13" s="23">
        <v>3111205</v>
      </c>
      <c r="C13" s="76" t="s">
        <v>194</v>
      </c>
      <c r="D13" s="76"/>
      <c r="E13" s="76"/>
      <c r="F13" s="86">
        <v>150000</v>
      </c>
      <c r="G13" s="86"/>
      <c r="H13" s="86"/>
      <c r="I13" s="76" t="s">
        <v>62</v>
      </c>
      <c r="J13" s="76"/>
      <c r="K13" s="76"/>
      <c r="L13" s="76"/>
      <c r="M13" s="20" t="s">
        <v>118</v>
      </c>
      <c r="N13" s="22"/>
    </row>
    <row r="14" spans="1:14" ht="18.75" x14ac:dyDescent="0.3">
      <c r="A14" s="80" t="s">
        <v>122</v>
      </c>
      <c r="B14" s="81"/>
      <c r="C14" s="76"/>
      <c r="D14" s="76"/>
      <c r="E14" s="76"/>
      <c r="F14" s="90"/>
      <c r="G14" s="90"/>
      <c r="H14" s="90"/>
      <c r="I14" s="76"/>
      <c r="J14" s="76"/>
      <c r="K14" s="76"/>
      <c r="L14" s="76"/>
      <c r="M14" s="76"/>
      <c r="N14" s="76"/>
    </row>
    <row r="15" spans="1:14" ht="18.75" x14ac:dyDescent="0.3">
      <c r="A15" s="23">
        <v>7</v>
      </c>
      <c r="B15" s="23">
        <v>2210114</v>
      </c>
      <c r="C15" s="23" t="s">
        <v>187</v>
      </c>
      <c r="D15" s="23"/>
      <c r="E15" s="23"/>
      <c r="F15" s="87">
        <v>20000</v>
      </c>
      <c r="G15" s="88"/>
      <c r="H15" s="89"/>
      <c r="I15" s="23"/>
      <c r="J15" s="23"/>
      <c r="K15" s="23"/>
      <c r="L15" s="23"/>
      <c r="M15" s="20" t="s">
        <v>118</v>
      </c>
      <c r="N15" s="22"/>
    </row>
    <row r="16" spans="1:14" ht="18.75" x14ac:dyDescent="0.3">
      <c r="A16" s="23">
        <v>8</v>
      </c>
      <c r="B16" s="23">
        <v>2210107</v>
      </c>
      <c r="C16" s="23" t="s">
        <v>189</v>
      </c>
      <c r="D16" s="23"/>
      <c r="E16" s="23"/>
      <c r="F16" s="94">
        <v>30000</v>
      </c>
      <c r="G16" s="95"/>
      <c r="H16" s="96"/>
      <c r="I16" s="23"/>
      <c r="J16" s="23"/>
      <c r="K16" s="23"/>
      <c r="L16" s="23"/>
      <c r="M16" s="20" t="s">
        <v>118</v>
      </c>
      <c r="N16" s="22"/>
    </row>
    <row r="17" spans="1:14" ht="18.75" x14ac:dyDescent="0.3">
      <c r="A17" s="23">
        <v>9</v>
      </c>
      <c r="B17" s="23">
        <v>3111308</v>
      </c>
      <c r="C17" s="76" t="s">
        <v>123</v>
      </c>
      <c r="D17" s="76"/>
      <c r="E17" s="76"/>
      <c r="F17" s="90">
        <v>20000</v>
      </c>
      <c r="G17" s="90"/>
      <c r="H17" s="90"/>
      <c r="I17" s="76" t="s">
        <v>62</v>
      </c>
      <c r="J17" s="76"/>
      <c r="K17" s="76"/>
      <c r="L17" s="76"/>
      <c r="M17" s="20" t="s">
        <v>118</v>
      </c>
      <c r="N17" s="22"/>
    </row>
    <row r="18" spans="1:14" ht="18.75" x14ac:dyDescent="0.3">
      <c r="A18" s="74" t="s">
        <v>124</v>
      </c>
      <c r="B18" s="75"/>
      <c r="C18" s="76"/>
      <c r="D18" s="76"/>
      <c r="E18" s="76"/>
      <c r="F18" s="90"/>
      <c r="G18" s="90"/>
      <c r="H18" s="90"/>
      <c r="I18" s="76"/>
      <c r="J18" s="76"/>
      <c r="K18" s="76"/>
      <c r="L18" s="76"/>
      <c r="M18" s="76"/>
      <c r="N18" s="76"/>
    </row>
    <row r="19" spans="1:14" ht="18.75" x14ac:dyDescent="0.3">
      <c r="A19" s="16">
        <v>10</v>
      </c>
      <c r="B19" s="17">
        <v>3113110</v>
      </c>
      <c r="C19" s="23" t="s">
        <v>191</v>
      </c>
      <c r="D19" s="23"/>
      <c r="E19" s="23"/>
      <c r="F19" s="91">
        <v>20000</v>
      </c>
      <c r="G19" s="92"/>
      <c r="H19" s="93"/>
      <c r="I19" s="23"/>
      <c r="J19" s="23"/>
      <c r="K19" s="23"/>
      <c r="L19" s="23"/>
      <c r="M19" s="20"/>
      <c r="N19" s="22"/>
    </row>
    <row r="20" spans="1:14" ht="18.75" x14ac:dyDescent="0.3">
      <c r="A20" s="23">
        <v>11</v>
      </c>
      <c r="B20" s="23">
        <v>3111303</v>
      </c>
      <c r="C20" s="76" t="s">
        <v>125</v>
      </c>
      <c r="D20" s="76"/>
      <c r="E20" s="76"/>
      <c r="F20" s="91">
        <v>150000</v>
      </c>
      <c r="G20" s="92"/>
      <c r="H20" s="93"/>
      <c r="I20" s="76" t="s">
        <v>62</v>
      </c>
      <c r="J20" s="76"/>
      <c r="K20" s="76"/>
      <c r="L20" s="76"/>
      <c r="M20" s="20" t="s">
        <v>118</v>
      </c>
      <c r="N20" s="22"/>
    </row>
    <row r="21" spans="1:14" ht="18.75" x14ac:dyDescent="0.3">
      <c r="A21" s="23"/>
      <c r="B21" s="24" t="s">
        <v>192</v>
      </c>
      <c r="C21" s="23"/>
      <c r="D21" s="23"/>
      <c r="E21" s="23"/>
      <c r="F21" s="91"/>
      <c r="G21" s="92"/>
      <c r="H21" s="93"/>
      <c r="I21" s="23"/>
      <c r="J21" s="23"/>
      <c r="K21" s="23"/>
      <c r="L21" s="23"/>
      <c r="M21" s="20"/>
      <c r="N21" s="22"/>
    </row>
    <row r="22" spans="1:14" ht="18.75" x14ac:dyDescent="0.3">
      <c r="A22" s="23">
        <v>12</v>
      </c>
      <c r="B22" s="23">
        <v>2210104</v>
      </c>
      <c r="C22" s="23" t="s">
        <v>193</v>
      </c>
      <c r="D22" s="23"/>
      <c r="E22" s="23"/>
      <c r="F22" s="91">
        <v>20000</v>
      </c>
      <c r="G22" s="92"/>
      <c r="H22" s="93"/>
      <c r="I22" s="23"/>
      <c r="J22" s="23"/>
      <c r="K22" s="23"/>
      <c r="L22" s="23"/>
      <c r="M22" s="20"/>
      <c r="N22" s="22"/>
    </row>
    <row r="23" spans="1:14" ht="18.75" x14ac:dyDescent="0.3">
      <c r="A23" s="23"/>
      <c r="B23" s="23"/>
      <c r="C23" s="23"/>
      <c r="D23" s="23"/>
      <c r="E23" s="23"/>
      <c r="F23" s="91"/>
      <c r="G23" s="92"/>
      <c r="H23" s="93"/>
      <c r="I23" s="23"/>
      <c r="J23" s="23"/>
      <c r="K23" s="23"/>
      <c r="L23" s="23"/>
      <c r="M23" s="20"/>
      <c r="N23" s="22"/>
    </row>
    <row r="24" spans="1:14" ht="18.75" x14ac:dyDescent="0.3">
      <c r="A24" s="23"/>
      <c r="B24" s="23"/>
      <c r="C24" s="97" t="s">
        <v>88</v>
      </c>
      <c r="D24" s="97"/>
      <c r="E24" s="97"/>
      <c r="F24" s="98">
        <f>SUM(F7:F23)</f>
        <v>830000</v>
      </c>
      <c r="G24" s="98"/>
      <c r="H24" s="98"/>
      <c r="I24" s="76"/>
      <c r="J24" s="76"/>
      <c r="K24" s="76"/>
      <c r="L24" s="76"/>
      <c r="M24" s="76"/>
      <c r="N24" s="76"/>
    </row>
  </sheetData>
  <mergeCells count="59">
    <mergeCell ref="C24:E24"/>
    <mergeCell ref="F24:H24"/>
    <mergeCell ref="I24:L24"/>
    <mergeCell ref="M24:N24"/>
    <mergeCell ref="A18:B18"/>
    <mergeCell ref="C18:E18"/>
    <mergeCell ref="F18:H18"/>
    <mergeCell ref="I18:L18"/>
    <mergeCell ref="M18:N18"/>
    <mergeCell ref="C20:E20"/>
    <mergeCell ref="F20:H20"/>
    <mergeCell ref="I20:L20"/>
    <mergeCell ref="F19:H19"/>
    <mergeCell ref="F21:H21"/>
    <mergeCell ref="F22:H22"/>
    <mergeCell ref="F23:H23"/>
    <mergeCell ref="M14:N14"/>
    <mergeCell ref="C17:E17"/>
    <mergeCell ref="F17:H17"/>
    <mergeCell ref="I17:L17"/>
    <mergeCell ref="F15:H15"/>
    <mergeCell ref="F16:H16"/>
    <mergeCell ref="C13:E13"/>
    <mergeCell ref="F13:H13"/>
    <mergeCell ref="I13:L13"/>
    <mergeCell ref="A14:B14"/>
    <mergeCell ref="C14:E14"/>
    <mergeCell ref="F14:H14"/>
    <mergeCell ref="I14:L14"/>
    <mergeCell ref="A11:B11"/>
    <mergeCell ref="C11:E11"/>
    <mergeCell ref="F11:H11"/>
    <mergeCell ref="I11:L11"/>
    <mergeCell ref="M11:N11"/>
    <mergeCell ref="C12:E12"/>
    <mergeCell ref="F12:H12"/>
    <mergeCell ref="I12:L12"/>
    <mergeCell ref="C9:E9"/>
    <mergeCell ref="F9:H9"/>
    <mergeCell ref="I9:L9"/>
    <mergeCell ref="C10:E10"/>
    <mergeCell ref="F10:H10"/>
    <mergeCell ref="I10:L10"/>
    <mergeCell ref="C7:E7"/>
    <mergeCell ref="F7:H7"/>
    <mergeCell ref="I7:L7"/>
    <mergeCell ref="C8:E8"/>
    <mergeCell ref="F8:H8"/>
    <mergeCell ref="I8:L8"/>
    <mergeCell ref="A5:B5"/>
    <mergeCell ref="C5:E5"/>
    <mergeCell ref="F5:H5"/>
    <mergeCell ref="I5:L5"/>
    <mergeCell ref="M5:N5"/>
    <mergeCell ref="A6:B6"/>
    <mergeCell ref="C6:E6"/>
    <mergeCell ref="F6:H6"/>
    <mergeCell ref="I6:L6"/>
    <mergeCell ref="M6: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topLeftCell="A36" workbookViewId="0">
      <selection activeCell="C53" sqref="C53:E53"/>
    </sheetView>
  </sheetViews>
  <sheetFormatPr defaultRowHeight="15" x14ac:dyDescent="0.25"/>
  <cols>
    <col min="1" max="1" width="4.7109375" style="13" customWidth="1"/>
    <col min="2" max="2" width="34.42578125" style="13" customWidth="1"/>
    <col min="3" max="3" width="22.7109375" style="13" bestFit="1" customWidth="1"/>
    <col min="4" max="4" width="20" style="13" bestFit="1" customWidth="1"/>
    <col min="5" max="5" width="63.42578125" style="13" customWidth="1"/>
    <col min="6" max="6" width="14.42578125" style="13" customWidth="1"/>
    <col min="7" max="7" width="4" style="13" customWidth="1"/>
    <col min="8" max="8" width="3.85546875" style="13" customWidth="1"/>
    <col min="9" max="10" width="9.140625" style="13"/>
    <col min="11" max="11" width="6.28515625" style="13" customWidth="1"/>
    <col min="12" max="12" width="9.7109375" style="13" hidden="1" customWidth="1"/>
    <col min="13" max="16384" width="9.140625" style="13"/>
  </cols>
  <sheetData>
    <row r="1" spans="1:14" ht="15.75" x14ac:dyDescent="0.25">
      <c r="B1" s="50" t="s">
        <v>55</v>
      </c>
      <c r="C1" s="50"/>
      <c r="D1" s="50"/>
    </row>
    <row r="2" spans="1:14" ht="15.75" x14ac:dyDescent="0.25">
      <c r="B2" s="50" t="s">
        <v>0</v>
      </c>
      <c r="C2" s="50"/>
      <c r="D2" s="50"/>
    </row>
    <row r="3" spans="1:14" ht="15.75" x14ac:dyDescent="0.25">
      <c r="B3" s="50" t="s">
        <v>57</v>
      </c>
      <c r="C3" s="50"/>
      <c r="D3" s="50"/>
    </row>
    <row r="5" spans="1:14" ht="18.75" x14ac:dyDescent="0.3">
      <c r="A5" s="23" t="s">
        <v>1</v>
      </c>
      <c r="B5" s="23" t="s">
        <v>15</v>
      </c>
      <c r="C5" s="97" t="s">
        <v>16</v>
      </c>
      <c r="D5" s="97"/>
      <c r="E5" s="97"/>
      <c r="F5" s="80" t="s">
        <v>3</v>
      </c>
      <c r="G5" s="110"/>
      <c r="H5" s="81"/>
      <c r="I5" s="97" t="s">
        <v>58</v>
      </c>
      <c r="J5" s="97"/>
      <c r="K5" s="97"/>
      <c r="L5" s="97"/>
      <c r="M5" s="97" t="s">
        <v>18</v>
      </c>
      <c r="N5" s="97"/>
    </row>
    <row r="6" spans="1:14" ht="18.75" x14ac:dyDescent="0.3">
      <c r="A6" s="24" t="s">
        <v>59</v>
      </c>
      <c r="B6" s="23"/>
      <c r="C6" s="76"/>
      <c r="D6" s="76"/>
      <c r="E6" s="76"/>
      <c r="F6" s="78"/>
      <c r="G6" s="82"/>
      <c r="H6" s="79"/>
      <c r="I6" s="76"/>
      <c r="J6" s="76"/>
      <c r="K6" s="76"/>
      <c r="L6" s="76"/>
      <c r="M6" s="76"/>
      <c r="N6" s="76"/>
    </row>
    <row r="7" spans="1:14" ht="18.75" x14ac:dyDescent="0.3">
      <c r="A7" s="23">
        <v>1</v>
      </c>
      <c r="B7" s="23">
        <v>3111252</v>
      </c>
      <c r="C7" s="76" t="s">
        <v>221</v>
      </c>
      <c r="D7" s="76"/>
      <c r="E7" s="76"/>
      <c r="F7" s="107">
        <v>5041.07</v>
      </c>
      <c r="G7" s="108"/>
      <c r="H7" s="109"/>
      <c r="I7" s="76" t="s">
        <v>222</v>
      </c>
      <c r="J7" s="76"/>
      <c r="K7" s="76"/>
      <c r="L7" s="76"/>
      <c r="M7" s="76" t="s">
        <v>60</v>
      </c>
      <c r="N7" s="76"/>
    </row>
    <row r="8" spans="1:14" ht="18.75" x14ac:dyDescent="0.3">
      <c r="A8" s="23"/>
      <c r="B8" s="23">
        <v>3111252</v>
      </c>
      <c r="C8" s="78" t="s">
        <v>223</v>
      </c>
      <c r="D8" s="82"/>
      <c r="E8" s="79"/>
      <c r="F8" s="107">
        <v>8332.56</v>
      </c>
      <c r="G8" s="108"/>
      <c r="H8" s="109"/>
      <c r="I8" s="78" t="s">
        <v>225</v>
      </c>
      <c r="J8" s="82"/>
      <c r="K8" s="82"/>
      <c r="L8" s="79"/>
      <c r="M8" s="78" t="s">
        <v>60</v>
      </c>
      <c r="N8" s="79"/>
    </row>
    <row r="9" spans="1:14" ht="18.75" x14ac:dyDescent="0.3">
      <c r="A9" s="23"/>
      <c r="B9" s="23">
        <v>3111252</v>
      </c>
      <c r="C9" s="78" t="s">
        <v>224</v>
      </c>
      <c r="D9" s="82"/>
      <c r="E9" s="79"/>
      <c r="F9" s="107">
        <v>25615.8</v>
      </c>
      <c r="G9" s="108"/>
      <c r="H9" s="109"/>
      <c r="I9" s="78" t="s">
        <v>226</v>
      </c>
      <c r="J9" s="82"/>
      <c r="K9" s="82"/>
      <c r="L9" s="79"/>
      <c r="M9" s="78" t="s">
        <v>60</v>
      </c>
      <c r="N9" s="79"/>
    </row>
    <row r="10" spans="1:14" ht="18.75" x14ac:dyDescent="0.3">
      <c r="A10" s="23">
        <v>3</v>
      </c>
      <c r="B10" s="23">
        <v>2210711</v>
      </c>
      <c r="C10" s="76" t="s">
        <v>61</v>
      </c>
      <c r="D10" s="76"/>
      <c r="E10" s="76"/>
      <c r="F10" s="107">
        <v>50000</v>
      </c>
      <c r="G10" s="108"/>
      <c r="H10" s="109"/>
      <c r="I10" s="76" t="s">
        <v>62</v>
      </c>
      <c r="J10" s="76"/>
      <c r="K10" s="76"/>
      <c r="L10" s="76"/>
      <c r="M10" s="76" t="s">
        <v>60</v>
      </c>
      <c r="N10" s="76"/>
    </row>
    <row r="11" spans="1:14" ht="18.75" x14ac:dyDescent="0.3">
      <c r="A11" s="23">
        <v>4</v>
      </c>
      <c r="B11" s="23">
        <v>2210711</v>
      </c>
      <c r="C11" s="76" t="s">
        <v>63</v>
      </c>
      <c r="D11" s="76"/>
      <c r="E11" s="76"/>
      <c r="F11" s="107">
        <v>17850.5</v>
      </c>
      <c r="G11" s="108"/>
      <c r="H11" s="109"/>
      <c r="I11" s="76" t="s">
        <v>62</v>
      </c>
      <c r="J11" s="76"/>
      <c r="K11" s="76"/>
      <c r="L11" s="76"/>
      <c r="M11" s="76" t="s">
        <v>60</v>
      </c>
      <c r="N11" s="76"/>
    </row>
    <row r="12" spans="1:14" ht="18.75" x14ac:dyDescent="0.3">
      <c r="A12" s="23"/>
      <c r="B12" s="23">
        <v>2210102</v>
      </c>
      <c r="C12" s="20" t="s">
        <v>204</v>
      </c>
      <c r="D12" s="21"/>
      <c r="E12" s="22"/>
      <c r="F12" s="107">
        <v>80000</v>
      </c>
      <c r="G12" s="108"/>
      <c r="H12" s="109"/>
      <c r="I12" s="20" t="s">
        <v>62</v>
      </c>
      <c r="J12" s="21"/>
      <c r="K12" s="21"/>
      <c r="L12" s="21"/>
      <c r="M12" s="21" t="s">
        <v>60</v>
      </c>
      <c r="N12" s="22"/>
    </row>
    <row r="13" spans="1:14" ht="18.75" x14ac:dyDescent="0.3">
      <c r="A13" s="23"/>
      <c r="B13" s="23">
        <v>2210711</v>
      </c>
      <c r="C13" s="20" t="s">
        <v>205</v>
      </c>
      <c r="D13" s="21"/>
      <c r="E13" s="22"/>
      <c r="F13" s="107">
        <v>61968</v>
      </c>
      <c r="G13" s="108"/>
      <c r="H13" s="109"/>
      <c r="I13" s="20" t="s">
        <v>62</v>
      </c>
      <c r="J13" s="21"/>
      <c r="K13" s="21"/>
      <c r="L13" s="21"/>
      <c r="M13" s="21" t="s">
        <v>60</v>
      </c>
      <c r="N13" s="22"/>
    </row>
    <row r="14" spans="1:14" ht="18.75" x14ac:dyDescent="0.3">
      <c r="A14" s="23"/>
      <c r="B14" s="23"/>
      <c r="C14" s="78"/>
      <c r="D14" s="82"/>
      <c r="E14" s="79"/>
      <c r="F14" s="124"/>
      <c r="G14" s="125"/>
      <c r="H14" s="126"/>
      <c r="I14" s="78"/>
      <c r="J14" s="82"/>
      <c r="K14" s="82"/>
      <c r="L14" s="82"/>
      <c r="M14" s="82"/>
      <c r="N14" s="79"/>
    </row>
    <row r="15" spans="1:14" ht="18.75" x14ac:dyDescent="0.3">
      <c r="A15" s="23"/>
      <c r="B15" s="23"/>
      <c r="C15" s="80" t="s">
        <v>64</v>
      </c>
      <c r="D15" s="110"/>
      <c r="E15" s="81"/>
      <c r="F15" s="149">
        <f>SUM(F7:F14)</f>
        <v>248807.93</v>
      </c>
      <c r="G15" s="150"/>
      <c r="H15" s="151"/>
      <c r="I15" s="78"/>
      <c r="J15" s="82"/>
      <c r="K15" s="82"/>
      <c r="L15" s="82"/>
      <c r="M15" s="82"/>
      <c r="N15" s="79"/>
    </row>
    <row r="16" spans="1:14" ht="18.75" x14ac:dyDescent="0.3">
      <c r="A16" s="97" t="s">
        <v>53</v>
      </c>
      <c r="B16" s="97"/>
      <c r="C16" s="131"/>
      <c r="D16" s="152"/>
      <c r="E16" s="132"/>
      <c r="F16" s="111"/>
      <c r="G16" s="112"/>
      <c r="H16" s="113"/>
      <c r="I16" s="76"/>
      <c r="J16" s="76"/>
      <c r="K16" s="76"/>
      <c r="L16" s="76"/>
      <c r="M16" s="76"/>
      <c r="N16" s="76"/>
    </row>
    <row r="17" spans="1:15" ht="18.75" x14ac:dyDescent="0.3">
      <c r="A17" s="23">
        <v>5</v>
      </c>
      <c r="B17" s="23">
        <v>3111256</v>
      </c>
      <c r="C17" s="104" t="s">
        <v>227</v>
      </c>
      <c r="D17" s="105"/>
      <c r="E17" s="106"/>
      <c r="F17" s="107">
        <v>30290.7</v>
      </c>
      <c r="G17" s="108"/>
      <c r="H17" s="109"/>
      <c r="I17" s="76" t="s">
        <v>225</v>
      </c>
      <c r="J17" s="76"/>
      <c r="K17" s="76"/>
      <c r="L17" s="76"/>
      <c r="M17" s="76" t="s">
        <v>60</v>
      </c>
      <c r="N17" s="76"/>
      <c r="O17" s="13">
        <v>453255.96</v>
      </c>
    </row>
    <row r="18" spans="1:15" ht="18.75" x14ac:dyDescent="0.3">
      <c r="A18" s="23"/>
      <c r="B18" s="23">
        <v>3111256</v>
      </c>
      <c r="C18" s="78" t="s">
        <v>228</v>
      </c>
      <c r="D18" s="82"/>
      <c r="E18" s="79"/>
      <c r="F18" s="107">
        <v>2568.5</v>
      </c>
      <c r="G18" s="108"/>
      <c r="H18" s="109"/>
      <c r="I18" s="78" t="s">
        <v>149</v>
      </c>
      <c r="J18" s="82"/>
      <c r="K18" s="82"/>
      <c r="L18" s="79"/>
      <c r="M18" s="78" t="s">
        <v>60</v>
      </c>
      <c r="N18" s="79"/>
    </row>
    <row r="19" spans="1:15" ht="18.75" x14ac:dyDescent="0.3">
      <c r="A19" s="23"/>
      <c r="B19" s="23">
        <v>3111256</v>
      </c>
      <c r="C19" s="104" t="s">
        <v>245</v>
      </c>
      <c r="D19" s="105"/>
      <c r="E19" s="106"/>
      <c r="F19" s="107">
        <v>1853</v>
      </c>
      <c r="G19" s="108"/>
      <c r="H19" s="109"/>
      <c r="I19" s="78" t="s">
        <v>229</v>
      </c>
      <c r="J19" s="82"/>
      <c r="K19" s="79"/>
      <c r="L19" s="23"/>
      <c r="M19" s="78" t="s">
        <v>60</v>
      </c>
      <c r="N19" s="79"/>
    </row>
    <row r="20" spans="1:15" ht="18.75" x14ac:dyDescent="0.3">
      <c r="A20" s="23"/>
      <c r="B20" s="23">
        <v>3111256</v>
      </c>
      <c r="C20" s="104" t="s">
        <v>230</v>
      </c>
      <c r="D20" s="105"/>
      <c r="E20" s="106"/>
      <c r="F20" s="107">
        <v>141001.60999999999</v>
      </c>
      <c r="G20" s="108"/>
      <c r="H20" s="109"/>
      <c r="I20" s="78" t="s">
        <v>149</v>
      </c>
      <c r="J20" s="82"/>
      <c r="K20" s="79"/>
      <c r="L20" s="23"/>
      <c r="M20" s="78" t="s">
        <v>60</v>
      </c>
      <c r="N20" s="79"/>
    </row>
    <row r="21" spans="1:15" ht="18.75" x14ac:dyDescent="0.3">
      <c r="A21" s="23"/>
      <c r="B21" s="23">
        <v>3111256</v>
      </c>
      <c r="C21" s="104" t="s">
        <v>246</v>
      </c>
      <c r="D21" s="105"/>
      <c r="E21" s="106"/>
      <c r="F21" s="107">
        <v>144803.5</v>
      </c>
      <c r="G21" s="108"/>
      <c r="H21" s="109"/>
      <c r="I21" s="78" t="s">
        <v>229</v>
      </c>
      <c r="J21" s="82"/>
      <c r="K21" s="79"/>
      <c r="L21" s="23"/>
      <c r="M21" s="78" t="s">
        <v>60</v>
      </c>
      <c r="N21" s="79"/>
    </row>
    <row r="22" spans="1:15" ht="18.75" x14ac:dyDescent="0.3">
      <c r="A22" s="23"/>
      <c r="B22" s="23">
        <v>3111256</v>
      </c>
      <c r="C22" s="40" t="s">
        <v>231</v>
      </c>
      <c r="D22" s="41"/>
      <c r="E22" s="42"/>
      <c r="F22" s="107">
        <v>140952.35</v>
      </c>
      <c r="G22" s="108"/>
      <c r="H22" s="109"/>
      <c r="I22" s="78" t="s">
        <v>226</v>
      </c>
      <c r="J22" s="82"/>
      <c r="K22" s="79"/>
      <c r="L22" s="23"/>
      <c r="M22" s="20" t="s">
        <v>60</v>
      </c>
      <c r="N22" s="22"/>
    </row>
    <row r="23" spans="1:15" ht="18.75" x14ac:dyDescent="0.3">
      <c r="A23" s="23"/>
      <c r="B23" s="23">
        <v>3111256</v>
      </c>
      <c r="C23" s="104" t="s">
        <v>232</v>
      </c>
      <c r="D23" s="105"/>
      <c r="E23" s="106"/>
      <c r="F23" s="107">
        <v>71383</v>
      </c>
      <c r="G23" s="108"/>
      <c r="H23" s="109"/>
      <c r="I23" s="78" t="s">
        <v>233</v>
      </c>
      <c r="J23" s="82"/>
      <c r="K23" s="79"/>
      <c r="L23" s="23"/>
      <c r="M23" s="78" t="s">
        <v>60</v>
      </c>
      <c r="N23" s="79"/>
    </row>
    <row r="24" spans="1:15" ht="18.75" x14ac:dyDescent="0.3">
      <c r="A24" s="23"/>
      <c r="B24" s="23">
        <v>3111256</v>
      </c>
      <c r="C24" s="104" t="s">
        <v>234</v>
      </c>
      <c r="D24" s="105"/>
      <c r="E24" s="106"/>
      <c r="F24" s="107">
        <v>72163.95</v>
      </c>
      <c r="G24" s="108"/>
      <c r="H24" s="109"/>
      <c r="I24" s="78" t="s">
        <v>200</v>
      </c>
      <c r="J24" s="82"/>
      <c r="K24" s="79"/>
      <c r="L24" s="23"/>
      <c r="M24" s="78" t="s">
        <v>60</v>
      </c>
      <c r="N24" s="79"/>
    </row>
    <row r="25" spans="1:15" ht="18.75" x14ac:dyDescent="0.3">
      <c r="A25" s="23"/>
      <c r="B25" s="23">
        <v>3111256</v>
      </c>
      <c r="C25" s="104" t="s">
        <v>235</v>
      </c>
      <c r="D25" s="105"/>
      <c r="E25" s="106"/>
      <c r="F25" s="107">
        <v>91143.05</v>
      </c>
      <c r="G25" s="108"/>
      <c r="H25" s="109"/>
      <c r="I25" s="20" t="s">
        <v>78</v>
      </c>
      <c r="J25" s="21"/>
      <c r="K25" s="22"/>
      <c r="L25" s="23"/>
      <c r="M25" s="20" t="s">
        <v>60</v>
      </c>
      <c r="N25" s="22"/>
    </row>
    <row r="26" spans="1:15" ht="18.75" x14ac:dyDescent="0.3">
      <c r="A26" s="23">
        <v>6</v>
      </c>
      <c r="B26" s="23">
        <v>2210511</v>
      </c>
      <c r="C26" s="76" t="s">
        <v>65</v>
      </c>
      <c r="D26" s="76"/>
      <c r="E26" s="76"/>
      <c r="F26" s="114">
        <v>7000</v>
      </c>
      <c r="G26" s="115"/>
      <c r="H26" s="116"/>
      <c r="I26" s="76" t="s">
        <v>62</v>
      </c>
      <c r="J26" s="76"/>
      <c r="K26" s="76"/>
      <c r="L26" s="76"/>
      <c r="M26" s="76" t="s">
        <v>60</v>
      </c>
      <c r="N26" s="76"/>
    </row>
    <row r="27" spans="1:15" ht="18.75" x14ac:dyDescent="0.3">
      <c r="A27" s="23">
        <v>7</v>
      </c>
      <c r="B27" s="23">
        <v>2210511</v>
      </c>
      <c r="C27" s="78" t="s">
        <v>182</v>
      </c>
      <c r="D27" s="82"/>
      <c r="E27" s="79"/>
      <c r="F27" s="114">
        <v>2000</v>
      </c>
      <c r="G27" s="115"/>
      <c r="H27" s="116"/>
      <c r="I27" s="159" t="s">
        <v>62</v>
      </c>
      <c r="J27" s="159"/>
      <c r="K27" s="159"/>
      <c r="L27" s="159"/>
      <c r="M27" s="76" t="s">
        <v>60</v>
      </c>
      <c r="N27" s="76"/>
    </row>
    <row r="28" spans="1:15" ht="18.75" x14ac:dyDescent="0.3">
      <c r="A28" s="23">
        <v>8</v>
      </c>
      <c r="B28" s="23">
        <v>2210701</v>
      </c>
      <c r="C28" s="23" t="s">
        <v>181</v>
      </c>
      <c r="D28" s="23"/>
      <c r="E28" s="23"/>
      <c r="F28" s="114">
        <v>5000</v>
      </c>
      <c r="G28" s="115"/>
      <c r="H28" s="116"/>
      <c r="I28" s="159" t="s">
        <v>62</v>
      </c>
      <c r="J28" s="159"/>
      <c r="K28" s="159"/>
      <c r="L28" s="159"/>
      <c r="M28" s="76" t="s">
        <v>60</v>
      </c>
      <c r="N28" s="76"/>
    </row>
    <row r="29" spans="1:15" ht="18.75" x14ac:dyDescent="0.3">
      <c r="A29" s="23">
        <v>9</v>
      </c>
      <c r="B29" s="23">
        <v>2210117</v>
      </c>
      <c r="C29" s="76" t="s">
        <v>66</v>
      </c>
      <c r="D29" s="76"/>
      <c r="E29" s="76"/>
      <c r="F29" s="114">
        <v>10000</v>
      </c>
      <c r="G29" s="115"/>
      <c r="H29" s="116"/>
      <c r="I29" s="76" t="s">
        <v>62</v>
      </c>
      <c r="J29" s="76"/>
      <c r="K29" s="76"/>
      <c r="L29" s="76"/>
      <c r="M29" s="76" t="s">
        <v>60</v>
      </c>
      <c r="N29" s="76"/>
    </row>
    <row r="30" spans="1:15" ht="18.75" x14ac:dyDescent="0.3">
      <c r="A30" s="23">
        <v>10</v>
      </c>
      <c r="B30" s="23">
        <v>2210904</v>
      </c>
      <c r="C30" s="76" t="s">
        <v>67</v>
      </c>
      <c r="D30" s="76"/>
      <c r="E30" s="76"/>
      <c r="F30" s="114">
        <v>71402</v>
      </c>
      <c r="G30" s="115"/>
      <c r="H30" s="116"/>
      <c r="I30" s="76" t="s">
        <v>62</v>
      </c>
      <c r="J30" s="76"/>
      <c r="K30" s="76"/>
      <c r="L30" s="76"/>
      <c r="M30" s="76" t="s">
        <v>60</v>
      </c>
      <c r="N30" s="76"/>
    </row>
    <row r="31" spans="1:15" ht="18.75" x14ac:dyDescent="0.3">
      <c r="A31" s="23">
        <v>11</v>
      </c>
      <c r="B31" s="23">
        <v>2210118</v>
      </c>
      <c r="C31" s="76" t="s">
        <v>68</v>
      </c>
      <c r="D31" s="76"/>
      <c r="E31" s="76"/>
      <c r="F31" s="114">
        <v>15000</v>
      </c>
      <c r="G31" s="115"/>
      <c r="H31" s="116"/>
      <c r="I31" s="76" t="s">
        <v>62</v>
      </c>
      <c r="J31" s="76"/>
      <c r="K31" s="76"/>
      <c r="L31" s="76"/>
      <c r="M31" s="76" t="s">
        <v>60</v>
      </c>
      <c r="N31" s="76"/>
    </row>
    <row r="32" spans="1:15" ht="18.75" x14ac:dyDescent="0.3">
      <c r="A32" s="23">
        <v>12</v>
      </c>
      <c r="B32" s="23">
        <v>2210703</v>
      </c>
      <c r="C32" s="76" t="s">
        <v>69</v>
      </c>
      <c r="D32" s="76"/>
      <c r="E32" s="76"/>
      <c r="F32" s="114">
        <v>10000</v>
      </c>
      <c r="G32" s="115"/>
      <c r="H32" s="116"/>
      <c r="I32" s="76" t="s">
        <v>62</v>
      </c>
      <c r="J32" s="76"/>
      <c r="K32" s="76"/>
      <c r="L32" s="76"/>
      <c r="M32" s="76" t="s">
        <v>60</v>
      </c>
      <c r="N32" s="76"/>
    </row>
    <row r="33" spans="1:14" ht="18.75" x14ac:dyDescent="0.3">
      <c r="A33" s="23">
        <v>13</v>
      </c>
      <c r="B33" s="23">
        <v>2821019</v>
      </c>
      <c r="C33" s="76" t="s">
        <v>70</v>
      </c>
      <c r="D33" s="76"/>
      <c r="E33" s="76"/>
      <c r="F33" s="87">
        <v>71402</v>
      </c>
      <c r="G33" s="88"/>
      <c r="H33" s="89"/>
      <c r="I33" s="76" t="s">
        <v>62</v>
      </c>
      <c r="J33" s="76"/>
      <c r="K33" s="76"/>
      <c r="L33" s="76"/>
      <c r="M33" s="76" t="s">
        <v>60</v>
      </c>
      <c r="N33" s="76"/>
    </row>
    <row r="34" spans="1:14" ht="18.75" x14ac:dyDescent="0.3">
      <c r="A34" s="23">
        <v>14</v>
      </c>
      <c r="B34" s="23">
        <v>2210902</v>
      </c>
      <c r="C34" s="76" t="s">
        <v>71</v>
      </c>
      <c r="D34" s="76"/>
      <c r="E34" s="76"/>
      <c r="F34" s="114">
        <v>36000</v>
      </c>
      <c r="G34" s="115"/>
      <c r="H34" s="116"/>
      <c r="I34" s="76" t="s">
        <v>62</v>
      </c>
      <c r="J34" s="76"/>
      <c r="K34" s="76"/>
      <c r="L34" s="76"/>
      <c r="M34" s="76" t="s">
        <v>60</v>
      </c>
      <c r="N34" s="76"/>
    </row>
    <row r="35" spans="1:14" ht="18.75" x14ac:dyDescent="0.3">
      <c r="A35" s="23">
        <v>15</v>
      </c>
      <c r="B35" s="23">
        <v>2210711</v>
      </c>
      <c r="C35" s="76" t="s">
        <v>183</v>
      </c>
      <c r="D35" s="76"/>
      <c r="E35" s="76"/>
      <c r="F35" s="114">
        <v>10000</v>
      </c>
      <c r="G35" s="115"/>
      <c r="H35" s="116"/>
      <c r="I35" s="76" t="s">
        <v>237</v>
      </c>
      <c r="J35" s="76"/>
      <c r="K35" s="76"/>
      <c r="L35" s="76"/>
      <c r="M35" s="76" t="s">
        <v>60</v>
      </c>
      <c r="N35" s="76"/>
    </row>
    <row r="36" spans="1:14" ht="18.75" x14ac:dyDescent="0.3">
      <c r="A36" s="23"/>
      <c r="B36" s="23">
        <v>2210511</v>
      </c>
      <c r="C36" s="20" t="s">
        <v>202</v>
      </c>
      <c r="D36" s="21"/>
      <c r="E36" s="22"/>
      <c r="F36" s="145">
        <v>10000</v>
      </c>
      <c r="G36" s="146"/>
      <c r="H36" s="147"/>
      <c r="I36" s="20" t="s">
        <v>62</v>
      </c>
      <c r="J36" s="21"/>
      <c r="K36" s="21"/>
      <c r="L36" s="21"/>
      <c r="M36" s="21" t="s">
        <v>60</v>
      </c>
      <c r="N36" s="22"/>
    </row>
    <row r="37" spans="1:14" ht="18.75" x14ac:dyDescent="0.3">
      <c r="A37" s="23"/>
      <c r="B37" s="23"/>
      <c r="C37" s="153"/>
      <c r="D37" s="154"/>
      <c r="E37" s="155"/>
      <c r="F37" s="26"/>
      <c r="G37" s="27"/>
      <c r="H37" s="28"/>
      <c r="I37" s="153"/>
      <c r="J37" s="154"/>
      <c r="K37" s="154"/>
      <c r="L37" s="154"/>
      <c r="M37" s="154"/>
      <c r="N37" s="155"/>
    </row>
    <row r="38" spans="1:14" ht="18.75" x14ac:dyDescent="0.3">
      <c r="A38" s="97" t="s">
        <v>72</v>
      </c>
      <c r="B38" s="97"/>
      <c r="C38" s="97" t="s">
        <v>64</v>
      </c>
      <c r="D38" s="97"/>
      <c r="E38" s="97"/>
      <c r="F38" s="111">
        <f>SUM(F17:F36)</f>
        <v>943963.66</v>
      </c>
      <c r="G38" s="112"/>
      <c r="H38" s="113"/>
      <c r="I38" s="76"/>
      <c r="J38" s="76"/>
      <c r="K38" s="76"/>
      <c r="L38" s="76"/>
      <c r="M38" s="76"/>
      <c r="N38" s="76"/>
    </row>
    <row r="39" spans="1:14" ht="18.75" x14ac:dyDescent="0.3">
      <c r="A39" s="97"/>
      <c r="B39" s="97"/>
      <c r="C39" s="76"/>
      <c r="D39" s="76"/>
      <c r="E39" s="76"/>
      <c r="F39" s="107"/>
      <c r="G39" s="108"/>
      <c r="H39" s="109"/>
      <c r="I39" s="76"/>
      <c r="J39" s="76"/>
      <c r="K39" s="76"/>
      <c r="L39" s="76"/>
      <c r="M39" s="76"/>
      <c r="N39" s="76"/>
    </row>
    <row r="40" spans="1:14" ht="18.75" x14ac:dyDescent="0.3">
      <c r="A40" s="23">
        <v>17</v>
      </c>
      <c r="B40" s="23">
        <v>3111303</v>
      </c>
      <c r="C40" s="78" t="s">
        <v>247</v>
      </c>
      <c r="D40" s="82"/>
      <c r="E40" s="79"/>
      <c r="F40" s="107">
        <v>11354.11</v>
      </c>
      <c r="G40" s="108"/>
      <c r="H40" s="109"/>
      <c r="I40" s="78" t="s">
        <v>62</v>
      </c>
      <c r="J40" s="82"/>
      <c r="K40" s="79"/>
      <c r="L40" s="23"/>
      <c r="M40" s="78" t="s">
        <v>60</v>
      </c>
      <c r="N40" s="79"/>
    </row>
    <row r="41" spans="1:14" ht="18.75" x14ac:dyDescent="0.3">
      <c r="A41" s="23"/>
      <c r="B41" s="23"/>
      <c r="C41" s="20" t="s">
        <v>253</v>
      </c>
      <c r="D41" s="21"/>
      <c r="E41" s="22"/>
      <c r="F41" s="142">
        <v>10616.8</v>
      </c>
      <c r="G41" s="143"/>
      <c r="H41" s="144"/>
      <c r="I41" s="20" t="s">
        <v>233</v>
      </c>
      <c r="J41" s="21"/>
      <c r="K41" s="22"/>
      <c r="L41" s="23"/>
      <c r="M41" s="20"/>
      <c r="N41" s="22"/>
    </row>
    <row r="42" spans="1:14" ht="18.75" x14ac:dyDescent="0.3">
      <c r="A42" s="23">
        <v>18</v>
      </c>
      <c r="B42" s="23">
        <v>3111303</v>
      </c>
      <c r="C42" s="20" t="s">
        <v>236</v>
      </c>
      <c r="D42" s="21"/>
      <c r="E42" s="22"/>
      <c r="F42" s="107">
        <v>77578.5</v>
      </c>
      <c r="G42" s="108"/>
      <c r="H42" s="109"/>
      <c r="I42" s="20" t="s">
        <v>200</v>
      </c>
      <c r="J42" s="21"/>
      <c r="K42" s="22"/>
      <c r="L42" s="23"/>
      <c r="M42" s="20" t="s">
        <v>60</v>
      </c>
      <c r="N42" s="22"/>
    </row>
    <row r="43" spans="1:14" ht="18.75" x14ac:dyDescent="0.3">
      <c r="A43" s="23">
        <v>19</v>
      </c>
      <c r="B43" s="23">
        <v>3111303</v>
      </c>
      <c r="C43" s="20" t="s">
        <v>238</v>
      </c>
      <c r="D43" s="21"/>
      <c r="E43" s="22"/>
      <c r="F43" s="107">
        <v>112496.15</v>
      </c>
      <c r="G43" s="108"/>
      <c r="H43" s="109"/>
      <c r="I43" s="20" t="s">
        <v>200</v>
      </c>
      <c r="J43" s="21"/>
      <c r="K43" s="22"/>
      <c r="L43" s="23"/>
      <c r="M43" s="20"/>
      <c r="N43" s="22"/>
    </row>
    <row r="44" spans="1:14" ht="18.75" x14ac:dyDescent="0.3">
      <c r="A44" s="23">
        <v>20</v>
      </c>
      <c r="B44" s="23">
        <v>3113110</v>
      </c>
      <c r="C44" s="76" t="s">
        <v>43</v>
      </c>
      <c r="D44" s="76"/>
      <c r="E44" s="76"/>
      <c r="F44" s="107">
        <v>40000</v>
      </c>
      <c r="G44" s="108"/>
      <c r="H44" s="109"/>
      <c r="I44" s="76" t="s">
        <v>62</v>
      </c>
      <c r="J44" s="76"/>
      <c r="K44" s="76"/>
      <c r="L44" s="76"/>
      <c r="M44" s="76" t="s">
        <v>60</v>
      </c>
      <c r="N44" s="76"/>
    </row>
    <row r="45" spans="1:14" ht="18.75" x14ac:dyDescent="0.3">
      <c r="A45" s="23">
        <v>21</v>
      </c>
      <c r="B45" s="23">
        <v>2821017</v>
      </c>
      <c r="C45" s="76" t="s">
        <v>73</v>
      </c>
      <c r="D45" s="76"/>
      <c r="E45" s="76"/>
      <c r="F45" s="107">
        <v>80000</v>
      </c>
      <c r="G45" s="108"/>
      <c r="H45" s="109"/>
      <c r="I45" s="76" t="s">
        <v>62</v>
      </c>
      <c r="J45" s="76"/>
      <c r="K45" s="76"/>
      <c r="L45" s="76"/>
      <c r="M45" s="76" t="s">
        <v>60</v>
      </c>
      <c r="N45" s="76"/>
    </row>
    <row r="46" spans="1:14" ht="18.75" x14ac:dyDescent="0.3">
      <c r="A46" s="23">
        <v>22</v>
      </c>
      <c r="B46" s="23">
        <v>2210108</v>
      </c>
      <c r="C46" s="76" t="s">
        <v>180</v>
      </c>
      <c r="D46" s="76"/>
      <c r="E46" s="76"/>
      <c r="F46" s="107">
        <v>12000</v>
      </c>
      <c r="G46" s="108"/>
      <c r="H46" s="109"/>
      <c r="I46" s="76" t="s">
        <v>62</v>
      </c>
      <c r="J46" s="76"/>
      <c r="K46" s="76"/>
      <c r="L46" s="76"/>
      <c r="M46" s="76" t="s">
        <v>60</v>
      </c>
      <c r="N46" s="76"/>
    </row>
    <row r="47" spans="1:14" ht="18.75" x14ac:dyDescent="0.3">
      <c r="A47" s="23">
        <v>23</v>
      </c>
      <c r="B47" s="23">
        <v>2210205</v>
      </c>
      <c r="C47" s="76" t="s">
        <v>74</v>
      </c>
      <c r="D47" s="76"/>
      <c r="E47" s="76"/>
      <c r="F47" s="107">
        <v>80000</v>
      </c>
      <c r="G47" s="108"/>
      <c r="H47" s="109"/>
      <c r="I47" s="76" t="s">
        <v>75</v>
      </c>
      <c r="J47" s="76"/>
      <c r="K47" s="76"/>
      <c r="L47" s="76"/>
      <c r="M47" s="76" t="s">
        <v>60</v>
      </c>
      <c r="N47" s="76"/>
    </row>
    <row r="48" spans="1:14" ht="18.75" x14ac:dyDescent="0.3">
      <c r="A48" s="23">
        <v>24</v>
      </c>
      <c r="B48" s="23">
        <v>2211201</v>
      </c>
      <c r="C48" s="76" t="s">
        <v>76</v>
      </c>
      <c r="D48" s="76"/>
      <c r="E48" s="76"/>
      <c r="F48" s="107">
        <v>12000</v>
      </c>
      <c r="G48" s="108"/>
      <c r="H48" s="109"/>
      <c r="I48" s="76" t="s">
        <v>62</v>
      </c>
      <c r="J48" s="76"/>
      <c r="K48" s="76"/>
      <c r="L48" s="76"/>
      <c r="M48" s="76" t="s">
        <v>60</v>
      </c>
      <c r="N48" s="76"/>
    </row>
    <row r="49" spans="1:14" ht="18.75" x14ac:dyDescent="0.3">
      <c r="A49" s="23">
        <v>25</v>
      </c>
      <c r="B49" s="23">
        <v>2210711</v>
      </c>
      <c r="C49" s="23" t="s">
        <v>179</v>
      </c>
      <c r="D49" s="23"/>
      <c r="E49" s="23"/>
      <c r="F49" s="107">
        <v>10000</v>
      </c>
      <c r="G49" s="108"/>
      <c r="H49" s="109"/>
      <c r="I49" s="78" t="s">
        <v>62</v>
      </c>
      <c r="J49" s="82"/>
      <c r="K49" s="82"/>
      <c r="L49" s="79"/>
      <c r="M49" s="78" t="s">
        <v>60</v>
      </c>
      <c r="N49" s="79"/>
    </row>
    <row r="50" spans="1:14" ht="18.75" x14ac:dyDescent="0.3">
      <c r="A50" s="23"/>
      <c r="B50" s="23">
        <v>2821017</v>
      </c>
      <c r="C50" s="20" t="s">
        <v>210</v>
      </c>
      <c r="D50" s="21"/>
      <c r="E50" s="22"/>
      <c r="F50" s="117">
        <v>50000</v>
      </c>
      <c r="G50" s="118"/>
      <c r="H50" s="119"/>
      <c r="I50" s="20" t="s">
        <v>62</v>
      </c>
      <c r="J50" s="21"/>
      <c r="K50" s="21"/>
      <c r="L50" s="22"/>
      <c r="M50" s="20" t="s">
        <v>60</v>
      </c>
      <c r="N50" s="22"/>
    </row>
    <row r="51" spans="1:14" ht="18.75" x14ac:dyDescent="0.3">
      <c r="A51" s="23"/>
      <c r="B51" s="23"/>
      <c r="C51" s="78"/>
      <c r="D51" s="82"/>
      <c r="E51" s="79"/>
      <c r="F51" s="107"/>
      <c r="G51" s="108"/>
      <c r="H51" s="109"/>
      <c r="I51" s="78"/>
      <c r="J51" s="82"/>
      <c r="K51" s="82"/>
      <c r="L51" s="79"/>
      <c r="M51" s="78"/>
      <c r="N51" s="79"/>
    </row>
    <row r="52" spans="1:14" ht="18.75" x14ac:dyDescent="0.3">
      <c r="A52" s="76"/>
      <c r="B52" s="76"/>
      <c r="C52" s="97" t="s">
        <v>64</v>
      </c>
      <c r="D52" s="97"/>
      <c r="E52" s="97"/>
      <c r="F52" s="111">
        <f>SUM(F40:F51)</f>
        <v>496045.56</v>
      </c>
      <c r="G52" s="112"/>
      <c r="H52" s="113"/>
      <c r="I52" s="76"/>
      <c r="J52" s="76"/>
      <c r="K52" s="76"/>
      <c r="L52" s="76"/>
      <c r="M52" s="76"/>
      <c r="N52" s="76"/>
    </row>
    <row r="53" spans="1:14" ht="18.75" x14ac:dyDescent="0.3">
      <c r="A53" s="97" t="s">
        <v>77</v>
      </c>
      <c r="B53" s="97"/>
      <c r="C53" s="76"/>
      <c r="D53" s="76"/>
      <c r="E53" s="76"/>
      <c r="F53" s="107"/>
      <c r="G53" s="108"/>
      <c r="H53" s="109"/>
      <c r="I53" s="76"/>
      <c r="J53" s="76"/>
      <c r="K53" s="76"/>
      <c r="L53" s="76"/>
      <c r="M53" s="76"/>
      <c r="N53" s="76"/>
    </row>
    <row r="54" spans="1:14" ht="18.75" x14ac:dyDescent="0.3">
      <c r="A54" s="23">
        <v>26</v>
      </c>
      <c r="B54" s="23">
        <v>3111308</v>
      </c>
      <c r="C54" s="76" t="s">
        <v>242</v>
      </c>
      <c r="D54" s="76"/>
      <c r="E54" s="76"/>
      <c r="F54" s="107">
        <v>49171</v>
      </c>
      <c r="G54" s="108"/>
      <c r="H54" s="109"/>
      <c r="I54" s="76" t="s">
        <v>78</v>
      </c>
      <c r="J54" s="76"/>
      <c r="K54" s="76"/>
      <c r="L54" s="76"/>
      <c r="M54" s="76" t="s">
        <v>60</v>
      </c>
      <c r="N54" s="76"/>
    </row>
    <row r="55" spans="1:14" ht="18.75" x14ac:dyDescent="0.3">
      <c r="A55" s="23">
        <v>27</v>
      </c>
      <c r="B55" s="29">
        <v>3111308</v>
      </c>
      <c r="C55" s="120" t="s">
        <v>239</v>
      </c>
      <c r="D55" s="120"/>
      <c r="E55" s="120"/>
      <c r="F55" s="107">
        <v>1600</v>
      </c>
      <c r="G55" s="108"/>
      <c r="H55" s="109"/>
      <c r="I55" s="76" t="s">
        <v>151</v>
      </c>
      <c r="J55" s="76"/>
      <c r="K55" s="76"/>
      <c r="L55" s="76"/>
      <c r="M55" s="76" t="s">
        <v>60</v>
      </c>
      <c r="N55" s="76"/>
    </row>
    <row r="56" spans="1:14" ht="18.75" x14ac:dyDescent="0.3">
      <c r="A56" s="23">
        <v>28</v>
      </c>
      <c r="B56" s="29">
        <v>3111210</v>
      </c>
      <c r="C56" s="120" t="s">
        <v>241</v>
      </c>
      <c r="D56" s="120"/>
      <c r="E56" s="120"/>
      <c r="F56" s="107">
        <v>162883</v>
      </c>
      <c r="G56" s="108"/>
      <c r="H56" s="109"/>
      <c r="I56" s="120" t="s">
        <v>79</v>
      </c>
      <c r="J56" s="120"/>
      <c r="K56" s="120"/>
      <c r="L56" s="120"/>
      <c r="M56" s="76" t="s">
        <v>60</v>
      </c>
      <c r="N56" s="76"/>
    </row>
    <row r="57" spans="1:14" ht="18.75" x14ac:dyDescent="0.3">
      <c r="A57" s="23">
        <v>29</v>
      </c>
      <c r="B57" s="29">
        <v>2210108</v>
      </c>
      <c r="C57" s="120" t="s">
        <v>252</v>
      </c>
      <c r="D57" s="120"/>
      <c r="E57" s="120"/>
      <c r="F57" s="87">
        <v>178505</v>
      </c>
      <c r="G57" s="88"/>
      <c r="H57" s="89"/>
      <c r="I57" s="120" t="s">
        <v>62</v>
      </c>
      <c r="J57" s="120"/>
      <c r="K57" s="120"/>
      <c r="L57" s="120"/>
      <c r="M57" s="76" t="s">
        <v>60</v>
      </c>
      <c r="N57" s="76"/>
    </row>
    <row r="58" spans="1:14" ht="18.75" x14ac:dyDescent="0.3">
      <c r="A58" s="23">
        <v>30</v>
      </c>
      <c r="B58" s="29">
        <v>3111209</v>
      </c>
      <c r="C58" s="120" t="s">
        <v>243</v>
      </c>
      <c r="D58" s="120"/>
      <c r="E58" s="120"/>
      <c r="F58" s="121">
        <v>109245</v>
      </c>
      <c r="G58" s="122"/>
      <c r="H58" s="123"/>
      <c r="I58" s="120" t="s">
        <v>80</v>
      </c>
      <c r="J58" s="120"/>
      <c r="K58" s="120"/>
      <c r="L58" s="120"/>
      <c r="M58" s="76" t="s">
        <v>60</v>
      </c>
      <c r="N58" s="76"/>
    </row>
    <row r="59" spans="1:14" ht="18.75" x14ac:dyDescent="0.3">
      <c r="A59" s="23">
        <v>31</v>
      </c>
      <c r="B59" s="29">
        <v>3111255</v>
      </c>
      <c r="C59" s="120" t="s">
        <v>240</v>
      </c>
      <c r="D59" s="120"/>
      <c r="E59" s="120"/>
      <c r="F59" s="107">
        <v>8741.4</v>
      </c>
      <c r="G59" s="108"/>
      <c r="H59" s="109"/>
      <c r="I59" s="120" t="s">
        <v>81</v>
      </c>
      <c r="J59" s="120"/>
      <c r="K59" s="120"/>
      <c r="L59" s="120"/>
      <c r="M59" s="76" t="s">
        <v>60</v>
      </c>
      <c r="N59" s="76"/>
    </row>
    <row r="60" spans="1:14" ht="18.75" x14ac:dyDescent="0.3">
      <c r="A60" s="23">
        <v>32</v>
      </c>
      <c r="B60" s="29">
        <v>3113101</v>
      </c>
      <c r="C60" s="120" t="s">
        <v>82</v>
      </c>
      <c r="D60" s="120"/>
      <c r="E60" s="120"/>
      <c r="F60" s="107">
        <v>30000</v>
      </c>
      <c r="G60" s="108"/>
      <c r="H60" s="109"/>
      <c r="I60" s="120" t="s">
        <v>62</v>
      </c>
      <c r="J60" s="120"/>
      <c r="K60" s="120"/>
      <c r="L60" s="120"/>
      <c r="M60" s="76" t="s">
        <v>60</v>
      </c>
      <c r="N60" s="76"/>
    </row>
    <row r="61" spans="1:14" ht="18.75" x14ac:dyDescent="0.3">
      <c r="A61" s="23">
        <v>33</v>
      </c>
      <c r="B61" s="32">
        <v>2210107</v>
      </c>
      <c r="C61" s="120" t="s">
        <v>83</v>
      </c>
      <c r="D61" s="120"/>
      <c r="E61" s="120"/>
      <c r="F61" s="114">
        <v>20000</v>
      </c>
      <c r="G61" s="115"/>
      <c r="H61" s="116"/>
      <c r="I61" s="120" t="s">
        <v>62</v>
      </c>
      <c r="J61" s="120"/>
      <c r="K61" s="120"/>
      <c r="L61" s="120"/>
      <c r="M61" s="76" t="s">
        <v>60</v>
      </c>
      <c r="N61" s="76"/>
    </row>
    <row r="62" spans="1:14" ht="18.75" x14ac:dyDescent="0.3">
      <c r="A62" s="23">
        <v>35</v>
      </c>
      <c r="B62" s="29">
        <v>3111153</v>
      </c>
      <c r="C62" s="120" t="s">
        <v>195</v>
      </c>
      <c r="D62" s="120"/>
      <c r="E62" s="120"/>
      <c r="F62" s="107">
        <v>25000</v>
      </c>
      <c r="G62" s="108"/>
      <c r="H62" s="109"/>
      <c r="I62" s="120" t="s">
        <v>81</v>
      </c>
      <c r="J62" s="120"/>
      <c r="K62" s="120"/>
      <c r="L62" s="120"/>
      <c r="M62" s="76" t="s">
        <v>60</v>
      </c>
      <c r="N62" s="76"/>
    </row>
    <row r="63" spans="1:14" ht="18.75" x14ac:dyDescent="0.3">
      <c r="A63" s="23">
        <v>36</v>
      </c>
      <c r="B63" s="32">
        <v>2210801</v>
      </c>
      <c r="C63" s="76" t="s">
        <v>84</v>
      </c>
      <c r="D63" s="76"/>
      <c r="E63" s="76"/>
      <c r="F63" s="107">
        <v>20000</v>
      </c>
      <c r="G63" s="108"/>
      <c r="H63" s="109"/>
      <c r="I63" s="76" t="s">
        <v>62</v>
      </c>
      <c r="J63" s="76"/>
      <c r="K63" s="76"/>
      <c r="L63" s="76"/>
      <c r="M63" s="76" t="s">
        <v>60</v>
      </c>
      <c r="N63" s="76"/>
    </row>
    <row r="64" spans="1:14" ht="18.75" x14ac:dyDescent="0.3">
      <c r="A64" s="23">
        <v>37</v>
      </c>
      <c r="B64" s="32">
        <v>3111308</v>
      </c>
      <c r="C64" s="20" t="s">
        <v>197</v>
      </c>
      <c r="D64" s="21"/>
      <c r="E64" s="22"/>
      <c r="F64" s="124">
        <v>8483.0499999999993</v>
      </c>
      <c r="G64" s="125"/>
      <c r="H64" s="126"/>
      <c r="I64" s="20" t="s">
        <v>81</v>
      </c>
      <c r="J64" s="21"/>
      <c r="K64" s="21"/>
      <c r="L64" s="22"/>
      <c r="M64" s="20" t="s">
        <v>60</v>
      </c>
      <c r="N64" s="22"/>
    </row>
    <row r="65" spans="1:14" ht="18.75" x14ac:dyDescent="0.3">
      <c r="A65" s="23">
        <v>38</v>
      </c>
      <c r="B65" s="32">
        <v>2821018</v>
      </c>
      <c r="C65" s="78" t="s">
        <v>85</v>
      </c>
      <c r="D65" s="82"/>
      <c r="E65" s="79"/>
      <c r="F65" s="107">
        <v>70000</v>
      </c>
      <c r="G65" s="108"/>
      <c r="H65" s="109"/>
      <c r="I65" s="78" t="s">
        <v>62</v>
      </c>
      <c r="J65" s="82"/>
      <c r="K65" s="82"/>
      <c r="L65" s="79"/>
      <c r="M65" s="78" t="s">
        <v>60</v>
      </c>
      <c r="N65" s="79"/>
    </row>
    <row r="66" spans="1:14" ht="18.75" x14ac:dyDescent="0.3">
      <c r="A66" s="23">
        <v>39</v>
      </c>
      <c r="B66" s="32">
        <v>2210908</v>
      </c>
      <c r="C66" s="120" t="s">
        <v>86</v>
      </c>
      <c r="D66" s="120"/>
      <c r="E66" s="120"/>
      <c r="F66" s="114">
        <v>60000</v>
      </c>
      <c r="G66" s="115"/>
      <c r="H66" s="116"/>
      <c r="I66" s="120" t="s">
        <v>87</v>
      </c>
      <c r="J66" s="120"/>
      <c r="K66" s="120"/>
      <c r="L66" s="120"/>
      <c r="M66" s="127" t="s">
        <v>60</v>
      </c>
      <c r="N66" s="128"/>
    </row>
    <row r="67" spans="1:14" ht="18.75" x14ac:dyDescent="0.3">
      <c r="A67" s="23"/>
      <c r="B67" s="32">
        <v>3111308</v>
      </c>
      <c r="C67" s="29" t="s">
        <v>209</v>
      </c>
      <c r="D67" s="29"/>
      <c r="E67" s="29"/>
      <c r="F67" s="114">
        <v>69709</v>
      </c>
      <c r="G67" s="115"/>
      <c r="H67" s="116"/>
      <c r="I67" s="29" t="s">
        <v>62</v>
      </c>
      <c r="J67" s="29"/>
      <c r="K67" s="29"/>
      <c r="L67" s="29"/>
      <c r="M67" s="30"/>
      <c r="N67" s="31"/>
    </row>
    <row r="68" spans="1:14" ht="18.75" x14ac:dyDescent="0.3">
      <c r="A68" s="23"/>
      <c r="B68" s="32"/>
      <c r="C68" s="29"/>
      <c r="D68" s="29"/>
      <c r="E68" s="29"/>
      <c r="F68" s="26"/>
      <c r="G68" s="27"/>
      <c r="H68" s="28"/>
      <c r="I68" s="29"/>
      <c r="J68" s="29"/>
      <c r="K68" s="29"/>
      <c r="L68" s="29"/>
      <c r="M68" s="30"/>
      <c r="N68" s="31"/>
    </row>
    <row r="69" spans="1:14" ht="18.75" x14ac:dyDescent="0.3">
      <c r="A69" s="23"/>
      <c r="B69" s="39"/>
      <c r="C69" s="97" t="s">
        <v>88</v>
      </c>
      <c r="D69" s="129"/>
      <c r="E69" s="129"/>
      <c r="F69" s="111">
        <f>SUM(F54:F68)</f>
        <v>813337.45000000007</v>
      </c>
      <c r="G69" s="112"/>
      <c r="H69" s="113"/>
      <c r="I69" s="130"/>
      <c r="J69" s="130"/>
      <c r="K69" s="130"/>
      <c r="L69" s="130"/>
      <c r="M69" s="131"/>
      <c r="N69" s="132"/>
    </row>
    <row r="70" spans="1:14" ht="18.75" x14ac:dyDescent="0.3">
      <c r="A70" s="39"/>
      <c r="C70" s="134"/>
      <c r="D70" s="134"/>
      <c r="E70" s="134"/>
      <c r="F70" s="111"/>
      <c r="G70" s="112"/>
      <c r="H70" s="113"/>
      <c r="I70" s="134"/>
      <c r="J70" s="134"/>
      <c r="K70" s="134"/>
      <c r="L70" s="134"/>
    </row>
    <row r="71" spans="1:14" x14ac:dyDescent="0.25">
      <c r="F71" s="148"/>
      <c r="G71" s="148"/>
      <c r="H71" s="148"/>
    </row>
    <row r="72" spans="1:14" ht="18.75" x14ac:dyDescent="0.3">
      <c r="A72" s="24" t="s">
        <v>1</v>
      </c>
      <c r="B72" s="24" t="s">
        <v>15</v>
      </c>
      <c r="C72" s="97" t="s">
        <v>16</v>
      </c>
      <c r="D72" s="97"/>
      <c r="E72" s="97"/>
      <c r="F72" s="111" t="s">
        <v>3</v>
      </c>
      <c r="G72" s="112"/>
      <c r="H72" s="113"/>
      <c r="I72" s="97" t="s">
        <v>58</v>
      </c>
      <c r="J72" s="97"/>
      <c r="K72" s="97"/>
      <c r="L72" s="97"/>
      <c r="M72" s="97" t="s">
        <v>18</v>
      </c>
      <c r="N72" s="97"/>
    </row>
    <row r="73" spans="1:14" ht="18.75" x14ac:dyDescent="0.3">
      <c r="A73" s="24" t="s">
        <v>89</v>
      </c>
      <c r="B73" s="23"/>
      <c r="C73" s="133"/>
      <c r="D73" s="133"/>
      <c r="E73" s="133"/>
      <c r="F73" s="107"/>
      <c r="G73" s="108"/>
      <c r="H73" s="109"/>
      <c r="I73" s="76"/>
      <c r="J73" s="76"/>
      <c r="K73" s="76"/>
      <c r="L73" s="76"/>
      <c r="M73" s="76"/>
      <c r="N73" s="76"/>
    </row>
    <row r="74" spans="1:14" ht="18.75" x14ac:dyDescent="0.3">
      <c r="A74" s="23">
        <v>41</v>
      </c>
      <c r="B74" s="23">
        <v>2731101</v>
      </c>
      <c r="C74" s="76" t="s">
        <v>90</v>
      </c>
      <c r="D74" s="76"/>
      <c r="E74" s="76"/>
      <c r="F74" s="135">
        <v>42267.4</v>
      </c>
      <c r="G74" s="136"/>
      <c r="H74" s="137"/>
      <c r="I74" s="76" t="s">
        <v>91</v>
      </c>
      <c r="J74" s="76"/>
      <c r="K74" s="76"/>
      <c r="L74" s="76"/>
      <c r="M74" s="78" t="s">
        <v>60</v>
      </c>
      <c r="N74" s="79"/>
    </row>
    <row r="75" spans="1:14" ht="18.75" x14ac:dyDescent="0.3">
      <c r="A75" s="23">
        <v>42</v>
      </c>
      <c r="B75" s="23">
        <v>2210116</v>
      </c>
      <c r="C75" s="76" t="s">
        <v>206</v>
      </c>
      <c r="D75" s="76"/>
      <c r="E75" s="76"/>
      <c r="F75" s="114">
        <v>50000</v>
      </c>
      <c r="G75" s="115"/>
      <c r="H75" s="116"/>
      <c r="I75" s="76" t="s">
        <v>62</v>
      </c>
      <c r="J75" s="76"/>
      <c r="K75" s="76"/>
      <c r="L75" s="76"/>
      <c r="M75" s="78" t="s">
        <v>60</v>
      </c>
      <c r="N75" s="79"/>
    </row>
    <row r="76" spans="1:14" ht="18.75" x14ac:dyDescent="0.3">
      <c r="A76" s="23">
        <v>43</v>
      </c>
      <c r="B76" s="23">
        <v>2210116</v>
      </c>
      <c r="C76" s="76" t="s">
        <v>184</v>
      </c>
      <c r="D76" s="76"/>
      <c r="E76" s="76"/>
      <c r="F76" s="114">
        <v>8439.84</v>
      </c>
      <c r="G76" s="115"/>
      <c r="H76" s="116"/>
      <c r="I76" s="76" t="s">
        <v>62</v>
      </c>
      <c r="J76" s="76"/>
      <c r="K76" s="76"/>
      <c r="L76" s="76"/>
      <c r="M76" s="78" t="s">
        <v>60</v>
      </c>
      <c r="N76" s="79"/>
    </row>
    <row r="77" spans="1:14" ht="18.75" x14ac:dyDescent="0.3">
      <c r="A77" s="23">
        <v>44</v>
      </c>
      <c r="B77" s="22">
        <v>2814101</v>
      </c>
      <c r="C77" s="76" t="s">
        <v>199</v>
      </c>
      <c r="D77" s="76"/>
      <c r="E77" s="76"/>
      <c r="F77" s="114">
        <v>50000</v>
      </c>
      <c r="G77" s="115"/>
      <c r="H77" s="116"/>
      <c r="I77" s="76" t="s">
        <v>92</v>
      </c>
      <c r="J77" s="76"/>
      <c r="K77" s="76"/>
      <c r="L77" s="76"/>
      <c r="M77" s="78" t="s">
        <v>60</v>
      </c>
      <c r="N77" s="79"/>
    </row>
    <row r="78" spans="1:14" ht="18.75" x14ac:dyDescent="0.3">
      <c r="A78" s="23">
        <v>45</v>
      </c>
      <c r="B78" s="23">
        <v>2210701</v>
      </c>
      <c r="C78" s="76" t="s">
        <v>207</v>
      </c>
      <c r="D78" s="76"/>
      <c r="E78" s="76"/>
      <c r="F78" s="114">
        <v>50000</v>
      </c>
      <c r="G78" s="115"/>
      <c r="H78" s="116"/>
      <c r="I78" s="76" t="s">
        <v>62</v>
      </c>
      <c r="J78" s="76"/>
      <c r="K78" s="76"/>
      <c r="L78" s="76"/>
      <c r="M78" s="78" t="s">
        <v>60</v>
      </c>
      <c r="N78" s="79"/>
    </row>
    <row r="79" spans="1:14" ht="18.75" x14ac:dyDescent="0.3">
      <c r="A79" s="23">
        <v>46</v>
      </c>
      <c r="B79" s="23">
        <v>2210511</v>
      </c>
      <c r="C79" s="78" t="s">
        <v>185</v>
      </c>
      <c r="D79" s="82"/>
      <c r="E79" s="79"/>
      <c r="F79" s="114">
        <v>20000</v>
      </c>
      <c r="G79" s="115"/>
      <c r="H79" s="116"/>
      <c r="I79" s="127" t="s">
        <v>62</v>
      </c>
      <c r="J79" s="138"/>
      <c r="K79" s="138"/>
      <c r="L79" s="128"/>
      <c r="M79" s="78" t="s">
        <v>60</v>
      </c>
      <c r="N79" s="79"/>
    </row>
    <row r="80" spans="1:14" ht="18.75" x14ac:dyDescent="0.3">
      <c r="A80" s="23"/>
      <c r="B80" s="23">
        <v>2210701</v>
      </c>
      <c r="C80" s="20" t="s">
        <v>208</v>
      </c>
      <c r="D80" s="21"/>
      <c r="E80" s="22"/>
      <c r="F80" s="114">
        <v>27000</v>
      </c>
      <c r="G80" s="115"/>
      <c r="H80" s="116"/>
      <c r="I80" s="30" t="s">
        <v>62</v>
      </c>
      <c r="J80" s="33"/>
      <c r="K80" s="33"/>
      <c r="L80" s="31"/>
      <c r="M80" s="20" t="s">
        <v>60</v>
      </c>
      <c r="N80" s="22"/>
    </row>
    <row r="81" spans="1:14" ht="18.75" x14ac:dyDescent="0.3">
      <c r="A81" s="23">
        <v>47</v>
      </c>
      <c r="B81" s="23">
        <v>2210120</v>
      </c>
      <c r="C81" s="76" t="s">
        <v>93</v>
      </c>
      <c r="D81" s="76"/>
      <c r="E81" s="76"/>
      <c r="F81" s="114">
        <v>25000</v>
      </c>
      <c r="G81" s="115"/>
      <c r="H81" s="116"/>
      <c r="I81" s="76" t="s">
        <v>62</v>
      </c>
      <c r="J81" s="76"/>
      <c r="K81" s="76"/>
      <c r="L81" s="76"/>
      <c r="M81" s="78" t="s">
        <v>60</v>
      </c>
      <c r="N81" s="79"/>
    </row>
    <row r="82" spans="1:14" ht="18.75" x14ac:dyDescent="0.3">
      <c r="A82" s="23">
        <v>48</v>
      </c>
      <c r="B82" s="23">
        <v>2210910</v>
      </c>
      <c r="C82" s="76" t="s">
        <v>94</v>
      </c>
      <c r="D82" s="76"/>
      <c r="E82" s="76"/>
      <c r="F82" s="114">
        <v>15000</v>
      </c>
      <c r="G82" s="115"/>
      <c r="H82" s="116"/>
      <c r="I82" s="76" t="s">
        <v>62</v>
      </c>
      <c r="J82" s="76"/>
      <c r="K82" s="76"/>
      <c r="L82" s="76"/>
      <c r="M82" s="78" t="s">
        <v>60</v>
      </c>
      <c r="N82" s="79"/>
    </row>
    <row r="83" spans="1:14" ht="18.75" x14ac:dyDescent="0.3">
      <c r="A83" s="23">
        <v>49</v>
      </c>
      <c r="B83" s="23">
        <v>2210902</v>
      </c>
      <c r="C83" s="76" t="s">
        <v>196</v>
      </c>
      <c r="D83" s="76"/>
      <c r="E83" s="76"/>
      <c r="F83" s="114">
        <v>45000</v>
      </c>
      <c r="G83" s="115"/>
      <c r="H83" s="116"/>
      <c r="I83" s="76" t="s">
        <v>62</v>
      </c>
      <c r="J83" s="76"/>
      <c r="K83" s="76"/>
      <c r="L83" s="76"/>
      <c r="M83" s="78" t="s">
        <v>60</v>
      </c>
      <c r="N83" s="79"/>
    </row>
    <row r="84" spans="1:14" ht="18.75" x14ac:dyDescent="0.3">
      <c r="A84" s="23"/>
      <c r="B84" s="23"/>
      <c r="C84" s="153"/>
      <c r="D84" s="154"/>
      <c r="E84" s="155"/>
      <c r="F84" s="156"/>
      <c r="G84" s="157"/>
      <c r="H84" s="158"/>
      <c r="I84" s="127"/>
      <c r="J84" s="138"/>
      <c r="K84" s="138"/>
      <c r="L84" s="128"/>
      <c r="M84" s="78"/>
      <c r="N84" s="79"/>
    </row>
    <row r="85" spans="1:14" ht="18.75" x14ac:dyDescent="0.3">
      <c r="A85" s="23"/>
      <c r="B85" s="23"/>
      <c r="C85" s="97" t="s">
        <v>88</v>
      </c>
      <c r="D85" s="97"/>
      <c r="E85" s="97"/>
      <c r="F85" s="111">
        <f>SUM(F74:F83)</f>
        <v>332707.24</v>
      </c>
      <c r="G85" s="112"/>
      <c r="H85" s="113"/>
      <c r="I85" s="76"/>
      <c r="J85" s="76"/>
      <c r="K85" s="76"/>
      <c r="L85" s="76"/>
      <c r="M85" s="76"/>
      <c r="N85" s="76"/>
    </row>
    <row r="86" spans="1:14" ht="18.75" x14ac:dyDescent="0.3">
      <c r="A86" s="153"/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5"/>
    </row>
    <row r="87" spans="1:14" ht="18.75" x14ac:dyDescent="0.3">
      <c r="A87" s="80" t="s">
        <v>95</v>
      </c>
      <c r="B87" s="81"/>
      <c r="C87" s="76"/>
      <c r="D87" s="76"/>
      <c r="E87" s="76"/>
      <c r="F87" s="107"/>
      <c r="G87" s="108"/>
      <c r="H87" s="109"/>
      <c r="I87" s="76"/>
      <c r="J87" s="76"/>
      <c r="K87" s="76"/>
      <c r="L87" s="76"/>
      <c r="M87" s="76"/>
      <c r="N87" s="76"/>
    </row>
    <row r="88" spans="1:14" ht="18.75" x14ac:dyDescent="0.3">
      <c r="A88" s="23">
        <v>50</v>
      </c>
      <c r="B88" s="23">
        <v>2210511</v>
      </c>
      <c r="C88" s="76" t="s">
        <v>96</v>
      </c>
      <c r="D88" s="76"/>
      <c r="E88" s="76"/>
      <c r="F88" s="91">
        <v>10000</v>
      </c>
      <c r="G88" s="92"/>
      <c r="H88" s="93"/>
      <c r="I88" s="76" t="s">
        <v>62</v>
      </c>
      <c r="J88" s="76"/>
      <c r="K88" s="76"/>
      <c r="L88" s="76"/>
      <c r="M88" s="76" t="s">
        <v>60</v>
      </c>
      <c r="N88" s="76"/>
    </row>
    <row r="89" spans="1:14" ht="18.75" x14ac:dyDescent="0.3">
      <c r="A89" s="23">
        <v>51</v>
      </c>
      <c r="B89" s="23">
        <v>2210509</v>
      </c>
      <c r="C89" s="76" t="s">
        <v>97</v>
      </c>
      <c r="D89" s="76"/>
      <c r="E89" s="76"/>
      <c r="F89" s="107">
        <v>36000</v>
      </c>
      <c r="G89" s="108"/>
      <c r="H89" s="109"/>
      <c r="I89" s="76" t="s">
        <v>62</v>
      </c>
      <c r="J89" s="76"/>
      <c r="K89" s="76"/>
      <c r="L89" s="76"/>
      <c r="M89" s="76" t="s">
        <v>60</v>
      </c>
      <c r="N89" s="76"/>
    </row>
    <row r="90" spans="1:14" ht="18.75" x14ac:dyDescent="0.3">
      <c r="A90" s="23">
        <v>52</v>
      </c>
      <c r="B90" s="23">
        <v>2210702</v>
      </c>
      <c r="C90" s="76" t="s">
        <v>98</v>
      </c>
      <c r="D90" s="76"/>
      <c r="E90" s="76"/>
      <c r="F90" s="107">
        <v>12000</v>
      </c>
      <c r="G90" s="108"/>
      <c r="H90" s="109"/>
      <c r="I90" s="76" t="s">
        <v>62</v>
      </c>
      <c r="J90" s="76"/>
      <c r="K90" s="76"/>
      <c r="L90" s="76"/>
      <c r="M90" s="76" t="s">
        <v>60</v>
      </c>
      <c r="N90" s="76"/>
    </row>
    <row r="91" spans="1:14" ht="18.75" x14ac:dyDescent="0.3">
      <c r="A91" s="23">
        <v>53</v>
      </c>
      <c r="B91" s="23">
        <v>2210509</v>
      </c>
      <c r="C91" s="76" t="s">
        <v>99</v>
      </c>
      <c r="D91" s="76"/>
      <c r="E91" s="76"/>
      <c r="F91" s="107">
        <v>8000</v>
      </c>
      <c r="G91" s="108"/>
      <c r="H91" s="109"/>
      <c r="I91" s="76" t="s">
        <v>62</v>
      </c>
      <c r="J91" s="76"/>
      <c r="K91" s="76"/>
      <c r="L91" s="76"/>
      <c r="M91" s="76" t="s">
        <v>60</v>
      </c>
      <c r="N91" s="76"/>
    </row>
    <row r="92" spans="1:14" ht="18.75" x14ac:dyDescent="0.3">
      <c r="A92" s="23">
        <v>54</v>
      </c>
      <c r="B92" s="23">
        <v>2210509</v>
      </c>
      <c r="C92" s="76" t="s">
        <v>100</v>
      </c>
      <c r="D92" s="76"/>
      <c r="E92" s="76"/>
      <c r="F92" s="107">
        <v>45000</v>
      </c>
      <c r="G92" s="108"/>
      <c r="H92" s="109"/>
      <c r="I92" s="76" t="s">
        <v>62</v>
      </c>
      <c r="J92" s="76"/>
      <c r="K92" s="76"/>
      <c r="L92" s="76"/>
      <c r="M92" s="76" t="s">
        <v>60</v>
      </c>
      <c r="N92" s="76"/>
    </row>
    <row r="93" spans="1:14" ht="18.75" x14ac:dyDescent="0.3">
      <c r="A93" s="23">
        <v>55</v>
      </c>
      <c r="B93" s="23">
        <v>2210509</v>
      </c>
      <c r="C93" s="76" t="s">
        <v>101</v>
      </c>
      <c r="D93" s="76"/>
      <c r="E93" s="76"/>
      <c r="F93" s="107">
        <v>25000</v>
      </c>
      <c r="G93" s="108"/>
      <c r="H93" s="109"/>
      <c r="I93" s="76" t="s">
        <v>62</v>
      </c>
      <c r="J93" s="76"/>
      <c r="K93" s="76"/>
      <c r="L93" s="76"/>
      <c r="M93" s="76" t="s">
        <v>60</v>
      </c>
      <c r="N93" s="76"/>
    </row>
    <row r="94" spans="1:14" ht="18.75" x14ac:dyDescent="0.3">
      <c r="A94" s="23">
        <v>56</v>
      </c>
      <c r="B94" s="23">
        <v>2210509</v>
      </c>
      <c r="C94" s="76" t="s">
        <v>168</v>
      </c>
      <c r="D94" s="76"/>
      <c r="E94" s="76"/>
      <c r="F94" s="107">
        <v>10000</v>
      </c>
      <c r="G94" s="108"/>
      <c r="H94" s="109"/>
      <c r="I94" s="76" t="s">
        <v>62</v>
      </c>
      <c r="J94" s="76"/>
      <c r="K94" s="76"/>
      <c r="L94" s="76"/>
      <c r="M94" s="76" t="s">
        <v>60</v>
      </c>
      <c r="N94" s="76"/>
    </row>
    <row r="95" spans="1:14" ht="18.75" x14ac:dyDescent="0.3">
      <c r="A95" s="23">
        <v>57</v>
      </c>
      <c r="B95" s="23">
        <v>2210509</v>
      </c>
      <c r="C95" s="78" t="s">
        <v>169</v>
      </c>
      <c r="D95" s="82"/>
      <c r="E95" s="79"/>
      <c r="F95" s="107">
        <v>15000</v>
      </c>
      <c r="G95" s="108"/>
      <c r="H95" s="109"/>
      <c r="I95" s="23" t="s">
        <v>62</v>
      </c>
      <c r="J95" s="23"/>
      <c r="K95" s="23"/>
      <c r="L95" s="23"/>
      <c r="M95" s="23" t="s">
        <v>60</v>
      </c>
      <c r="N95" s="23"/>
    </row>
    <row r="96" spans="1:14" ht="18.75" x14ac:dyDescent="0.3">
      <c r="A96" s="23">
        <v>58</v>
      </c>
      <c r="B96" s="23">
        <v>2210511</v>
      </c>
      <c r="C96" s="78" t="s">
        <v>170</v>
      </c>
      <c r="D96" s="82"/>
      <c r="E96" s="79"/>
      <c r="F96" s="107">
        <v>5000</v>
      </c>
      <c r="G96" s="108"/>
      <c r="H96" s="109"/>
      <c r="I96" s="23" t="s">
        <v>62</v>
      </c>
      <c r="J96" s="23"/>
      <c r="K96" s="23"/>
      <c r="L96" s="23"/>
      <c r="M96" s="23" t="s">
        <v>60</v>
      </c>
      <c r="N96" s="23"/>
    </row>
    <row r="97" spans="1:14" ht="18.75" x14ac:dyDescent="0.3">
      <c r="A97" s="23">
        <v>59</v>
      </c>
      <c r="B97" s="23">
        <v>2210509</v>
      </c>
      <c r="C97" s="23" t="s">
        <v>198</v>
      </c>
      <c r="D97" s="23"/>
      <c r="E97" s="23"/>
      <c r="F97" s="107">
        <v>6733.16</v>
      </c>
      <c r="G97" s="108"/>
      <c r="H97" s="109"/>
      <c r="I97" s="23" t="s">
        <v>62</v>
      </c>
      <c r="J97" s="23"/>
      <c r="K97" s="23"/>
      <c r="L97" s="23"/>
      <c r="M97" s="23" t="s">
        <v>60</v>
      </c>
      <c r="N97" s="23"/>
    </row>
    <row r="98" spans="1:14" ht="18.75" x14ac:dyDescent="0.3">
      <c r="A98" s="23">
        <v>60</v>
      </c>
      <c r="B98" s="23">
        <v>2210509</v>
      </c>
      <c r="C98" s="23" t="s">
        <v>171</v>
      </c>
      <c r="D98" s="23"/>
      <c r="E98" s="23"/>
      <c r="F98" s="107">
        <v>5000</v>
      </c>
      <c r="G98" s="108"/>
      <c r="H98" s="109"/>
      <c r="I98" s="23" t="s">
        <v>62</v>
      </c>
      <c r="J98" s="23"/>
      <c r="K98" s="23"/>
      <c r="L98" s="23"/>
      <c r="M98" s="23" t="s">
        <v>60</v>
      </c>
      <c r="N98" s="23"/>
    </row>
    <row r="99" spans="1:14" ht="18.75" x14ac:dyDescent="0.3">
      <c r="A99" s="23">
        <v>61</v>
      </c>
      <c r="B99" s="23">
        <v>2210509</v>
      </c>
      <c r="C99" s="23" t="s">
        <v>172</v>
      </c>
      <c r="D99" s="23"/>
      <c r="E99" s="23"/>
      <c r="F99" s="107">
        <v>2000</v>
      </c>
      <c r="G99" s="108"/>
      <c r="H99" s="109"/>
      <c r="I99" s="23" t="s">
        <v>62</v>
      </c>
      <c r="J99" s="23"/>
      <c r="K99" s="23"/>
      <c r="L99" s="23"/>
      <c r="M99" s="23" t="s">
        <v>60</v>
      </c>
      <c r="N99" s="23"/>
    </row>
    <row r="100" spans="1:14" ht="18.75" x14ac:dyDescent="0.3">
      <c r="A100" s="23">
        <v>62</v>
      </c>
      <c r="B100" s="23">
        <v>2210710</v>
      </c>
      <c r="C100" s="76" t="s">
        <v>102</v>
      </c>
      <c r="D100" s="76"/>
      <c r="E100" s="76"/>
      <c r="F100" s="107">
        <v>30000</v>
      </c>
      <c r="G100" s="108"/>
      <c r="H100" s="109"/>
      <c r="I100" s="76" t="s">
        <v>62</v>
      </c>
      <c r="J100" s="76"/>
      <c r="K100" s="76"/>
      <c r="L100" s="76"/>
      <c r="M100" s="76" t="s">
        <v>60</v>
      </c>
      <c r="N100" s="76"/>
    </row>
    <row r="101" spans="1:14" ht="18.75" x14ac:dyDescent="0.3">
      <c r="A101" s="23">
        <v>63</v>
      </c>
      <c r="B101" s="23">
        <v>2210509</v>
      </c>
      <c r="C101" s="76" t="s">
        <v>103</v>
      </c>
      <c r="D101" s="76"/>
      <c r="E101" s="76"/>
      <c r="F101" s="107">
        <v>25000</v>
      </c>
      <c r="G101" s="108"/>
      <c r="H101" s="109"/>
      <c r="I101" s="76" t="s">
        <v>62</v>
      </c>
      <c r="J101" s="76"/>
      <c r="K101" s="76"/>
      <c r="L101" s="76"/>
      <c r="M101" s="76" t="s">
        <v>60</v>
      </c>
      <c r="N101" s="76"/>
    </row>
    <row r="102" spans="1:14" ht="18.75" x14ac:dyDescent="0.3">
      <c r="A102" s="23">
        <v>64</v>
      </c>
      <c r="B102" s="23">
        <v>2210101</v>
      </c>
      <c r="C102" s="76" t="s">
        <v>104</v>
      </c>
      <c r="D102" s="76"/>
      <c r="E102" s="76"/>
      <c r="F102" s="107">
        <v>40000</v>
      </c>
      <c r="G102" s="108"/>
      <c r="H102" s="109"/>
      <c r="I102" s="76" t="s">
        <v>62</v>
      </c>
      <c r="J102" s="76"/>
      <c r="K102" s="76"/>
      <c r="L102" s="76"/>
      <c r="M102" s="76" t="s">
        <v>60</v>
      </c>
      <c r="N102" s="76"/>
    </row>
    <row r="103" spans="1:14" ht="18.75" x14ac:dyDescent="0.3">
      <c r="A103" s="23">
        <v>65</v>
      </c>
      <c r="B103" s="23">
        <v>2210802</v>
      </c>
      <c r="C103" s="76" t="s">
        <v>105</v>
      </c>
      <c r="D103" s="76"/>
      <c r="E103" s="76"/>
      <c r="F103" s="107">
        <v>40000</v>
      </c>
      <c r="G103" s="108"/>
      <c r="H103" s="109"/>
      <c r="I103" s="76" t="s">
        <v>62</v>
      </c>
      <c r="J103" s="76"/>
      <c r="K103" s="76"/>
      <c r="L103" s="76"/>
      <c r="M103" s="76" t="s">
        <v>60</v>
      </c>
      <c r="N103" s="76"/>
    </row>
    <row r="104" spans="1:14" ht="18.75" x14ac:dyDescent="0.3">
      <c r="A104" s="23">
        <v>66</v>
      </c>
      <c r="B104" s="23">
        <v>2210902</v>
      </c>
      <c r="C104" s="76" t="s">
        <v>106</v>
      </c>
      <c r="D104" s="76"/>
      <c r="E104" s="76"/>
      <c r="F104" s="107">
        <v>32000</v>
      </c>
      <c r="G104" s="108"/>
      <c r="H104" s="109"/>
      <c r="I104" s="76" t="s">
        <v>62</v>
      </c>
      <c r="J104" s="76"/>
      <c r="K104" s="76"/>
      <c r="L104" s="76"/>
      <c r="M104" s="78" t="s">
        <v>60</v>
      </c>
      <c r="N104" s="79"/>
    </row>
    <row r="105" spans="1:14" ht="18.75" x14ac:dyDescent="0.3">
      <c r="A105" s="23">
        <v>67</v>
      </c>
      <c r="B105" s="23">
        <v>2210502</v>
      </c>
      <c r="C105" s="76" t="s">
        <v>107</v>
      </c>
      <c r="D105" s="76"/>
      <c r="E105" s="76"/>
      <c r="F105" s="107">
        <v>60000</v>
      </c>
      <c r="G105" s="108"/>
      <c r="H105" s="109"/>
      <c r="I105" s="76" t="s">
        <v>62</v>
      </c>
      <c r="J105" s="76"/>
      <c r="K105" s="76"/>
      <c r="L105" s="76"/>
      <c r="M105" s="76" t="s">
        <v>60</v>
      </c>
      <c r="N105" s="76"/>
    </row>
    <row r="106" spans="1:14" ht="18.75" x14ac:dyDescent="0.3">
      <c r="A106" s="23">
        <v>68</v>
      </c>
      <c r="B106" s="29">
        <v>2210509</v>
      </c>
      <c r="C106" s="120" t="s">
        <v>108</v>
      </c>
      <c r="D106" s="120"/>
      <c r="E106" s="120"/>
      <c r="F106" s="107">
        <v>8000</v>
      </c>
      <c r="G106" s="108"/>
      <c r="H106" s="109"/>
      <c r="I106" s="76" t="s">
        <v>62</v>
      </c>
      <c r="J106" s="76"/>
      <c r="K106" s="76"/>
      <c r="L106" s="76"/>
      <c r="M106" s="76" t="s">
        <v>60</v>
      </c>
      <c r="N106" s="76"/>
    </row>
    <row r="107" spans="1:14" ht="18.75" x14ac:dyDescent="0.3">
      <c r="A107" s="23">
        <v>69</v>
      </c>
      <c r="B107" s="29">
        <v>2814101</v>
      </c>
      <c r="C107" s="120" t="s">
        <v>109</v>
      </c>
      <c r="D107" s="120"/>
      <c r="E107" s="120"/>
      <c r="F107" s="107">
        <v>42000</v>
      </c>
      <c r="G107" s="108"/>
      <c r="H107" s="109"/>
      <c r="I107" s="120" t="s">
        <v>62</v>
      </c>
      <c r="J107" s="120"/>
      <c r="K107" s="120"/>
      <c r="L107" s="120"/>
      <c r="M107" s="76" t="s">
        <v>60</v>
      </c>
      <c r="N107" s="76"/>
    </row>
    <row r="108" spans="1:14" ht="18.75" x14ac:dyDescent="0.3">
      <c r="A108" s="23">
        <v>70</v>
      </c>
      <c r="B108" s="29">
        <v>3112211</v>
      </c>
      <c r="C108" s="120" t="s">
        <v>110</v>
      </c>
      <c r="D108" s="120"/>
      <c r="E108" s="120"/>
      <c r="F108" s="107">
        <v>30000</v>
      </c>
      <c r="G108" s="108"/>
      <c r="H108" s="109"/>
      <c r="I108" s="120" t="s">
        <v>62</v>
      </c>
      <c r="J108" s="120"/>
      <c r="K108" s="120"/>
      <c r="L108" s="120"/>
      <c r="M108" s="76" t="s">
        <v>60</v>
      </c>
      <c r="N108" s="76"/>
    </row>
    <row r="109" spans="1:14" ht="18.75" x14ac:dyDescent="0.3">
      <c r="A109" s="23">
        <v>71</v>
      </c>
      <c r="B109" s="15">
        <v>2210511</v>
      </c>
      <c r="C109" s="120" t="s">
        <v>111</v>
      </c>
      <c r="D109" s="120"/>
      <c r="E109" s="120"/>
      <c r="F109" s="121">
        <v>30000</v>
      </c>
      <c r="G109" s="122"/>
      <c r="H109" s="123"/>
      <c r="I109" s="120" t="s">
        <v>62</v>
      </c>
      <c r="J109" s="120"/>
      <c r="K109" s="120"/>
      <c r="L109" s="120"/>
      <c r="M109" s="76" t="s">
        <v>60</v>
      </c>
      <c r="N109" s="76"/>
    </row>
    <row r="110" spans="1:14" ht="18.75" x14ac:dyDescent="0.3">
      <c r="A110" s="23">
        <v>72</v>
      </c>
      <c r="B110" s="15">
        <v>2210901</v>
      </c>
      <c r="C110" s="102" t="s">
        <v>112</v>
      </c>
      <c r="D110" s="103"/>
      <c r="E110" s="139"/>
      <c r="F110" s="121">
        <v>40000</v>
      </c>
      <c r="G110" s="122"/>
      <c r="H110" s="123"/>
      <c r="I110" s="102" t="s">
        <v>62</v>
      </c>
      <c r="J110" s="103"/>
      <c r="K110" s="103"/>
      <c r="L110" s="139"/>
      <c r="M110" s="78" t="s">
        <v>60</v>
      </c>
      <c r="N110" s="79"/>
    </row>
    <row r="111" spans="1:14" ht="18.75" x14ac:dyDescent="0.3">
      <c r="A111" s="23"/>
      <c r="B111" s="15"/>
      <c r="C111" s="102"/>
      <c r="D111" s="103"/>
      <c r="E111" s="139"/>
      <c r="F111" s="99"/>
      <c r="G111" s="100"/>
      <c r="H111" s="101"/>
      <c r="I111" s="102"/>
      <c r="J111" s="103"/>
      <c r="K111" s="103"/>
      <c r="L111" s="34"/>
      <c r="M111" s="78"/>
      <c r="N111" s="79"/>
    </row>
    <row r="112" spans="1:14" ht="18.75" x14ac:dyDescent="0.3">
      <c r="A112" s="23"/>
      <c r="B112" s="15"/>
      <c r="C112" s="102"/>
      <c r="D112" s="103"/>
      <c r="E112" s="139"/>
      <c r="F112" s="99"/>
      <c r="G112" s="100"/>
      <c r="H112" s="101"/>
      <c r="I112" s="102"/>
      <c r="J112" s="103"/>
      <c r="K112" s="103"/>
      <c r="L112" s="34"/>
      <c r="M112" s="78"/>
      <c r="N112" s="79"/>
    </row>
    <row r="113" spans="1:14" ht="18.75" x14ac:dyDescent="0.3">
      <c r="A113" s="23"/>
      <c r="B113" s="29"/>
      <c r="C113" s="140" t="s">
        <v>88</v>
      </c>
      <c r="D113" s="140"/>
      <c r="E113" s="140"/>
      <c r="F113" s="141">
        <f>SUM(F88:F112)</f>
        <v>556733.16</v>
      </c>
      <c r="G113" s="97"/>
      <c r="H113" s="97"/>
      <c r="I113" s="120"/>
      <c r="J113" s="120"/>
      <c r="K113" s="120"/>
      <c r="L113" s="120"/>
      <c r="M113" s="76"/>
      <c r="N113" s="76"/>
    </row>
    <row r="114" spans="1:14" ht="18.75" x14ac:dyDescent="0.3">
      <c r="A114" s="23"/>
      <c r="B114" s="29"/>
      <c r="C114" s="120"/>
      <c r="D114" s="120"/>
      <c r="E114" s="120"/>
      <c r="F114" s="77"/>
      <c r="G114" s="76"/>
      <c r="H114" s="76"/>
      <c r="I114" s="120"/>
      <c r="J114" s="120"/>
      <c r="K114" s="120"/>
      <c r="L114" s="120"/>
      <c r="M114" s="76"/>
      <c r="N114" s="76"/>
    </row>
    <row r="115" spans="1:14" s="56" customFormat="1" ht="18.75" x14ac:dyDescent="0.3">
      <c r="A115" s="24"/>
      <c r="B115" s="35"/>
      <c r="C115" s="140" t="s">
        <v>41</v>
      </c>
      <c r="D115" s="140"/>
      <c r="E115" s="140"/>
      <c r="F115" s="141">
        <f>F113+F85+F69+F52+F38+F15</f>
        <v>3391595.0000000005</v>
      </c>
      <c r="G115" s="97"/>
      <c r="H115" s="97"/>
      <c r="I115" s="140"/>
      <c r="J115" s="140"/>
      <c r="K115" s="140"/>
      <c r="L115" s="140"/>
      <c r="M115" s="97"/>
      <c r="N115" s="97"/>
    </row>
    <row r="116" spans="1:14" ht="18.75" x14ac:dyDescent="0.3">
      <c r="A116" s="23"/>
      <c r="B116" s="29"/>
      <c r="C116" s="120"/>
      <c r="D116" s="120"/>
      <c r="E116" s="120"/>
      <c r="F116" s="77"/>
      <c r="G116" s="76"/>
      <c r="H116" s="76"/>
      <c r="I116" s="120"/>
      <c r="J116" s="120"/>
      <c r="K116" s="120"/>
      <c r="L116" s="120"/>
      <c r="M116" s="76"/>
      <c r="N116" s="76"/>
    </row>
    <row r="117" spans="1:14" ht="18.75" x14ac:dyDescent="0.3">
      <c r="A117" s="23"/>
      <c r="B117" s="29"/>
      <c r="C117" s="120"/>
      <c r="D117" s="120"/>
      <c r="E117" s="120"/>
      <c r="F117" s="77"/>
      <c r="G117" s="76"/>
      <c r="H117" s="76"/>
      <c r="I117" s="120"/>
      <c r="J117" s="120"/>
      <c r="K117" s="120"/>
      <c r="L117" s="120"/>
      <c r="M117" s="76"/>
      <c r="N117" s="76"/>
    </row>
    <row r="119" spans="1:14" x14ac:dyDescent="0.25">
      <c r="I119" s="19"/>
    </row>
    <row r="120" spans="1:14" x14ac:dyDescent="0.25">
      <c r="H120" s="19"/>
    </row>
    <row r="121" spans="1:14" x14ac:dyDescent="0.25">
      <c r="F121" s="19"/>
    </row>
    <row r="122" spans="1:14" x14ac:dyDescent="0.25">
      <c r="E122" s="56"/>
      <c r="F122" s="19"/>
    </row>
  </sheetData>
  <mergeCells count="393">
    <mergeCell ref="F14:H14"/>
    <mergeCell ref="F15:H15"/>
    <mergeCell ref="C95:E95"/>
    <mergeCell ref="C96:E96"/>
    <mergeCell ref="C14:E14"/>
    <mergeCell ref="C16:E16"/>
    <mergeCell ref="C27:E27"/>
    <mergeCell ref="C84:E84"/>
    <mergeCell ref="C79:E79"/>
    <mergeCell ref="F84:H84"/>
    <mergeCell ref="A86:N86"/>
    <mergeCell ref="C37:E37"/>
    <mergeCell ref="I37:N37"/>
    <mergeCell ref="I27:L27"/>
    <mergeCell ref="I28:L28"/>
    <mergeCell ref="M27:N27"/>
    <mergeCell ref="M28:N28"/>
    <mergeCell ref="C91:E91"/>
    <mergeCell ref="F91:H91"/>
    <mergeCell ref="I91:L91"/>
    <mergeCell ref="C92:E92"/>
    <mergeCell ref="F92:H92"/>
    <mergeCell ref="I92:L92"/>
    <mergeCell ref="M92:N92"/>
    <mergeCell ref="C113:E113"/>
    <mergeCell ref="F113:H113"/>
    <mergeCell ref="I113:L113"/>
    <mergeCell ref="M113:N113"/>
    <mergeCell ref="F41:H41"/>
    <mergeCell ref="F36:H36"/>
    <mergeCell ref="F71:H71"/>
    <mergeCell ref="F72:H72"/>
    <mergeCell ref="C112:E112"/>
    <mergeCell ref="C110:E110"/>
    <mergeCell ref="C107:E107"/>
    <mergeCell ref="F107:H107"/>
    <mergeCell ref="I107:L107"/>
    <mergeCell ref="M107:N107"/>
    <mergeCell ref="C104:E104"/>
    <mergeCell ref="F104:H104"/>
    <mergeCell ref="I104:L104"/>
    <mergeCell ref="M104:N104"/>
    <mergeCell ref="C105:E105"/>
    <mergeCell ref="F105:H105"/>
    <mergeCell ref="I105:L105"/>
    <mergeCell ref="M105:N105"/>
    <mergeCell ref="C108:E108"/>
    <mergeCell ref="F108:H108"/>
    <mergeCell ref="C116:E116"/>
    <mergeCell ref="F116:H116"/>
    <mergeCell ref="I116:L116"/>
    <mergeCell ref="M116:N116"/>
    <mergeCell ref="C117:E117"/>
    <mergeCell ref="F117:H117"/>
    <mergeCell ref="I117:L117"/>
    <mergeCell ref="M117:N117"/>
    <mergeCell ref="C114:E114"/>
    <mergeCell ref="F114:H114"/>
    <mergeCell ref="I114:L114"/>
    <mergeCell ref="M114:N114"/>
    <mergeCell ref="C115:E115"/>
    <mergeCell ref="F115:H115"/>
    <mergeCell ref="I115:L115"/>
    <mergeCell ref="M115:N115"/>
    <mergeCell ref="I108:L108"/>
    <mergeCell ref="M108:N108"/>
    <mergeCell ref="C109:E109"/>
    <mergeCell ref="F109:H109"/>
    <mergeCell ref="I109:L109"/>
    <mergeCell ref="M109:N109"/>
    <mergeCell ref="C111:E111"/>
    <mergeCell ref="F110:H110"/>
    <mergeCell ref="I110:L110"/>
    <mergeCell ref="M110:N110"/>
    <mergeCell ref="F111:H111"/>
    <mergeCell ref="F102:H102"/>
    <mergeCell ref="C102:E102"/>
    <mergeCell ref="I102:L102"/>
    <mergeCell ref="M102:N102"/>
    <mergeCell ref="C103:E103"/>
    <mergeCell ref="F103:H103"/>
    <mergeCell ref="I103:L103"/>
    <mergeCell ref="M103:N103"/>
    <mergeCell ref="C106:E106"/>
    <mergeCell ref="F106:H106"/>
    <mergeCell ref="I106:L106"/>
    <mergeCell ref="M106:N106"/>
    <mergeCell ref="F99:H99"/>
    <mergeCell ref="C100:E100"/>
    <mergeCell ref="F100:H100"/>
    <mergeCell ref="I100:L100"/>
    <mergeCell ref="M100:N100"/>
    <mergeCell ref="C101:E101"/>
    <mergeCell ref="I101:L101"/>
    <mergeCell ref="M101:N101"/>
    <mergeCell ref="C93:E93"/>
    <mergeCell ref="F93:H93"/>
    <mergeCell ref="I93:L93"/>
    <mergeCell ref="M93:N93"/>
    <mergeCell ref="C94:E94"/>
    <mergeCell ref="F94:H94"/>
    <mergeCell ref="I94:L94"/>
    <mergeCell ref="M94:N94"/>
    <mergeCell ref="F95:H95"/>
    <mergeCell ref="F96:H96"/>
    <mergeCell ref="F97:H97"/>
    <mergeCell ref="F98:H98"/>
    <mergeCell ref="F101:H101"/>
    <mergeCell ref="C89:E89"/>
    <mergeCell ref="F89:H89"/>
    <mergeCell ref="I89:L89"/>
    <mergeCell ref="M89:N89"/>
    <mergeCell ref="C90:E90"/>
    <mergeCell ref="F90:H90"/>
    <mergeCell ref="I90:L90"/>
    <mergeCell ref="M90:N90"/>
    <mergeCell ref="M91:N91"/>
    <mergeCell ref="A87:B87"/>
    <mergeCell ref="C87:E87"/>
    <mergeCell ref="F87:H87"/>
    <mergeCell ref="I87:L87"/>
    <mergeCell ref="M87:N87"/>
    <mergeCell ref="C88:E88"/>
    <mergeCell ref="F88:H88"/>
    <mergeCell ref="I88:L88"/>
    <mergeCell ref="M88:N88"/>
    <mergeCell ref="C83:E83"/>
    <mergeCell ref="F83:H83"/>
    <mergeCell ref="I83:L83"/>
    <mergeCell ref="M83:N83"/>
    <mergeCell ref="C85:E85"/>
    <mergeCell ref="F85:H85"/>
    <mergeCell ref="I85:L85"/>
    <mergeCell ref="M85:N85"/>
    <mergeCell ref="I84:L84"/>
    <mergeCell ref="M84:N84"/>
    <mergeCell ref="C81:E81"/>
    <mergeCell ref="F81:H81"/>
    <mergeCell ref="I81:L81"/>
    <mergeCell ref="M81:N81"/>
    <mergeCell ref="C82:E82"/>
    <mergeCell ref="F82:H82"/>
    <mergeCell ref="I82:L82"/>
    <mergeCell ref="M82:N82"/>
    <mergeCell ref="F79:H79"/>
    <mergeCell ref="F80:H80"/>
    <mergeCell ref="M78:N78"/>
    <mergeCell ref="C78:E78"/>
    <mergeCell ref="F78:H78"/>
    <mergeCell ref="I78:L78"/>
    <mergeCell ref="M79:N79"/>
    <mergeCell ref="I79:L79"/>
    <mergeCell ref="C77:E77"/>
    <mergeCell ref="F77:H77"/>
    <mergeCell ref="I77:L77"/>
    <mergeCell ref="M77:N77"/>
    <mergeCell ref="C75:E75"/>
    <mergeCell ref="F75:H75"/>
    <mergeCell ref="I75:L75"/>
    <mergeCell ref="M75:N75"/>
    <mergeCell ref="C76:E76"/>
    <mergeCell ref="F76:H76"/>
    <mergeCell ref="I76:L76"/>
    <mergeCell ref="M76:N76"/>
    <mergeCell ref="C74:E74"/>
    <mergeCell ref="F74:H74"/>
    <mergeCell ref="I74:L74"/>
    <mergeCell ref="M74:N74"/>
    <mergeCell ref="C72:E72"/>
    <mergeCell ref="I72:L72"/>
    <mergeCell ref="M72:N72"/>
    <mergeCell ref="C73:E73"/>
    <mergeCell ref="F73:H73"/>
    <mergeCell ref="I73:L73"/>
    <mergeCell ref="M73:N73"/>
    <mergeCell ref="C70:E70"/>
    <mergeCell ref="F70:H70"/>
    <mergeCell ref="I70:L70"/>
    <mergeCell ref="C66:E66"/>
    <mergeCell ref="F66:H66"/>
    <mergeCell ref="I66:L66"/>
    <mergeCell ref="M66:N66"/>
    <mergeCell ref="C69:E69"/>
    <mergeCell ref="F69:H69"/>
    <mergeCell ref="I69:L69"/>
    <mergeCell ref="M69:N69"/>
    <mergeCell ref="C65:E65"/>
    <mergeCell ref="F65:H65"/>
    <mergeCell ref="I65:L65"/>
    <mergeCell ref="M65:N65"/>
    <mergeCell ref="F67:H67"/>
    <mergeCell ref="C62:E62"/>
    <mergeCell ref="F62:H62"/>
    <mergeCell ref="I62:L62"/>
    <mergeCell ref="M62:N62"/>
    <mergeCell ref="C63:E63"/>
    <mergeCell ref="F63:H63"/>
    <mergeCell ref="I63:L63"/>
    <mergeCell ref="M63:N63"/>
    <mergeCell ref="F64:H64"/>
    <mergeCell ref="C61:E61"/>
    <mergeCell ref="F61:H61"/>
    <mergeCell ref="I61:L61"/>
    <mergeCell ref="M61:N61"/>
    <mergeCell ref="C59:E59"/>
    <mergeCell ref="F59:H59"/>
    <mergeCell ref="I59:L59"/>
    <mergeCell ref="M59:N59"/>
    <mergeCell ref="C60:E60"/>
    <mergeCell ref="F60:H60"/>
    <mergeCell ref="I60:L60"/>
    <mergeCell ref="M60:N60"/>
    <mergeCell ref="C57:E57"/>
    <mergeCell ref="F57:H57"/>
    <mergeCell ref="I57:L57"/>
    <mergeCell ref="M57:N57"/>
    <mergeCell ref="C58:E58"/>
    <mergeCell ref="F58:H58"/>
    <mergeCell ref="I58:L58"/>
    <mergeCell ref="M58:N58"/>
    <mergeCell ref="C55:E55"/>
    <mergeCell ref="F55:H55"/>
    <mergeCell ref="I55:L55"/>
    <mergeCell ref="M55:N55"/>
    <mergeCell ref="C56:E56"/>
    <mergeCell ref="F56:H56"/>
    <mergeCell ref="I56:L56"/>
    <mergeCell ref="M56:N56"/>
    <mergeCell ref="A53:B53"/>
    <mergeCell ref="C53:E53"/>
    <mergeCell ref="F53:H53"/>
    <mergeCell ref="I53:L53"/>
    <mergeCell ref="M53:N53"/>
    <mergeCell ref="C54:E54"/>
    <mergeCell ref="F54:H54"/>
    <mergeCell ref="I54:L54"/>
    <mergeCell ref="M54:N54"/>
    <mergeCell ref="A52:B52"/>
    <mergeCell ref="C52:E52"/>
    <mergeCell ref="F52:H52"/>
    <mergeCell ref="I52:L52"/>
    <mergeCell ref="M52:N52"/>
    <mergeCell ref="F49:H49"/>
    <mergeCell ref="F51:H51"/>
    <mergeCell ref="C51:E51"/>
    <mergeCell ref="I49:L49"/>
    <mergeCell ref="I51:L51"/>
    <mergeCell ref="M49:N49"/>
    <mergeCell ref="M51:N51"/>
    <mergeCell ref="F50:H50"/>
    <mergeCell ref="C47:E47"/>
    <mergeCell ref="F47:H47"/>
    <mergeCell ref="I47:L47"/>
    <mergeCell ref="M47:N47"/>
    <mergeCell ref="C48:E48"/>
    <mergeCell ref="F48:H48"/>
    <mergeCell ref="I48:L48"/>
    <mergeCell ref="M48:N48"/>
    <mergeCell ref="C46:E46"/>
    <mergeCell ref="F46:H46"/>
    <mergeCell ref="I46:L46"/>
    <mergeCell ref="M46:N46"/>
    <mergeCell ref="C45:E45"/>
    <mergeCell ref="F45:H45"/>
    <mergeCell ref="I45:L45"/>
    <mergeCell ref="M45:N45"/>
    <mergeCell ref="C44:E44"/>
    <mergeCell ref="F44:H44"/>
    <mergeCell ref="I44:L44"/>
    <mergeCell ref="M44:N44"/>
    <mergeCell ref="F42:H42"/>
    <mergeCell ref="F43:H43"/>
    <mergeCell ref="C40:E40"/>
    <mergeCell ref="F40:H40"/>
    <mergeCell ref="I40:K40"/>
    <mergeCell ref="M40:N40"/>
    <mergeCell ref="A38:B39"/>
    <mergeCell ref="C38:E38"/>
    <mergeCell ref="F38:H38"/>
    <mergeCell ref="I38:L38"/>
    <mergeCell ref="M38:N38"/>
    <mergeCell ref="C39:E39"/>
    <mergeCell ref="F39:H39"/>
    <mergeCell ref="I39:L39"/>
    <mergeCell ref="M39:N39"/>
    <mergeCell ref="C35:E35"/>
    <mergeCell ref="F35:H35"/>
    <mergeCell ref="I35:L35"/>
    <mergeCell ref="M35:N35"/>
    <mergeCell ref="C32:E32"/>
    <mergeCell ref="F32:H32"/>
    <mergeCell ref="I32:L32"/>
    <mergeCell ref="M32:N32"/>
    <mergeCell ref="C33:E33"/>
    <mergeCell ref="F33:H33"/>
    <mergeCell ref="I33:L33"/>
    <mergeCell ref="M33:N33"/>
    <mergeCell ref="I14:N14"/>
    <mergeCell ref="I15:N15"/>
    <mergeCell ref="C30:E30"/>
    <mergeCell ref="F30:H30"/>
    <mergeCell ref="I30:L30"/>
    <mergeCell ref="M30:N30"/>
    <mergeCell ref="C31:E31"/>
    <mergeCell ref="F31:H31"/>
    <mergeCell ref="I31:L31"/>
    <mergeCell ref="M31:N31"/>
    <mergeCell ref="C26:E26"/>
    <mergeCell ref="F26:H26"/>
    <mergeCell ref="I26:L26"/>
    <mergeCell ref="M26:N26"/>
    <mergeCell ref="C29:E29"/>
    <mergeCell ref="F29:H29"/>
    <mergeCell ref="I29:L29"/>
    <mergeCell ref="M29:N29"/>
    <mergeCell ref="F27:H27"/>
    <mergeCell ref="F28:H28"/>
    <mergeCell ref="C25:E25"/>
    <mergeCell ref="F25:H25"/>
    <mergeCell ref="M18:N18"/>
    <mergeCell ref="M19:N19"/>
    <mergeCell ref="C5:E5"/>
    <mergeCell ref="I5:L5"/>
    <mergeCell ref="M5:N5"/>
    <mergeCell ref="F5:H5"/>
    <mergeCell ref="A16:B16"/>
    <mergeCell ref="C15:E15"/>
    <mergeCell ref="F16:H16"/>
    <mergeCell ref="I16:L16"/>
    <mergeCell ref="M16:N16"/>
    <mergeCell ref="C10:E10"/>
    <mergeCell ref="F10:H10"/>
    <mergeCell ref="I10:L10"/>
    <mergeCell ref="M10:N10"/>
    <mergeCell ref="F12:H12"/>
    <mergeCell ref="F13:H13"/>
    <mergeCell ref="C8:E8"/>
    <mergeCell ref="C9:E9"/>
    <mergeCell ref="F8:H8"/>
    <mergeCell ref="F9:H9"/>
    <mergeCell ref="I8:L8"/>
    <mergeCell ref="I9:L9"/>
    <mergeCell ref="M8:N8"/>
    <mergeCell ref="M9:N9"/>
    <mergeCell ref="C6:E6"/>
    <mergeCell ref="F6:H6"/>
    <mergeCell ref="I6:L6"/>
    <mergeCell ref="M6:N6"/>
    <mergeCell ref="C7:E7"/>
    <mergeCell ref="F7:H7"/>
    <mergeCell ref="I7:L7"/>
    <mergeCell ref="M7:N7"/>
    <mergeCell ref="C21:E21"/>
    <mergeCell ref="F18:H18"/>
    <mergeCell ref="I18:L18"/>
    <mergeCell ref="F19:H19"/>
    <mergeCell ref="I19:K19"/>
    <mergeCell ref="F20:H20"/>
    <mergeCell ref="F21:H21"/>
    <mergeCell ref="I20:K20"/>
    <mergeCell ref="I21:K21"/>
    <mergeCell ref="C17:E17"/>
    <mergeCell ref="F17:H17"/>
    <mergeCell ref="I17:L17"/>
    <mergeCell ref="M17:N17"/>
    <mergeCell ref="C11:E11"/>
    <mergeCell ref="F11:H11"/>
    <mergeCell ref="I11:L11"/>
    <mergeCell ref="M11:N11"/>
    <mergeCell ref="F112:H112"/>
    <mergeCell ref="I111:K111"/>
    <mergeCell ref="I112:K112"/>
    <mergeCell ref="M111:N111"/>
    <mergeCell ref="M112:N112"/>
    <mergeCell ref="C18:E18"/>
    <mergeCell ref="C19:E19"/>
    <mergeCell ref="C20:E20"/>
    <mergeCell ref="M20:N20"/>
    <mergeCell ref="M21:N21"/>
    <mergeCell ref="F22:H22"/>
    <mergeCell ref="I22:K22"/>
    <mergeCell ref="C23:E23"/>
    <mergeCell ref="C24:E24"/>
    <mergeCell ref="F23:H23"/>
    <mergeCell ref="F24:H24"/>
    <mergeCell ref="I23:K23"/>
    <mergeCell ref="I24:K24"/>
    <mergeCell ref="M23:N23"/>
    <mergeCell ref="M24:N24"/>
    <mergeCell ref="C34:E34"/>
    <mergeCell ref="F34:H34"/>
    <mergeCell ref="I34:L34"/>
    <mergeCell ref="M34:N34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opLeftCell="A23" zoomScale="95" zoomScaleNormal="95" workbookViewId="0">
      <selection activeCell="A23" sqref="A23"/>
    </sheetView>
  </sheetViews>
  <sheetFormatPr defaultRowHeight="15" x14ac:dyDescent="0.25"/>
  <cols>
    <col min="1" max="1" width="40.140625" style="175" bestFit="1" customWidth="1"/>
    <col min="2" max="2" width="12" style="175" customWidth="1"/>
    <col min="3" max="4" width="9.140625" style="175"/>
    <col min="5" max="5" width="109.7109375" style="175" customWidth="1"/>
    <col min="6" max="6" width="20.7109375" style="175" bestFit="1" customWidth="1"/>
    <col min="7" max="7" width="7.28515625" style="175" customWidth="1"/>
    <col min="8" max="8" width="6" style="175" hidden="1" customWidth="1"/>
    <col min="9" max="10" width="9.140625" style="175"/>
    <col min="11" max="11" width="0.7109375" style="175" customWidth="1"/>
    <col min="12" max="12" width="9.140625" style="175" hidden="1" customWidth="1"/>
    <col min="13" max="13" width="9.140625" style="175"/>
    <col min="14" max="14" width="8" style="175" customWidth="1"/>
    <col min="15" max="16384" width="9.140625" style="175"/>
  </cols>
  <sheetData>
    <row r="1" spans="1:15" ht="18.75" x14ac:dyDescent="0.3">
      <c r="A1" s="174" t="s">
        <v>55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</row>
    <row r="2" spans="1:15" ht="18.75" x14ac:dyDescent="0.3">
      <c r="A2" s="174" t="s">
        <v>0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</row>
    <row r="3" spans="1:15" ht="18.75" x14ac:dyDescent="0.3">
      <c r="A3" s="176" t="s">
        <v>152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</row>
    <row r="4" spans="1:15" ht="18.75" x14ac:dyDescent="0.3">
      <c r="A4" s="177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</row>
    <row r="5" spans="1:15" ht="18.75" x14ac:dyDescent="0.3">
      <c r="A5" s="66" t="s">
        <v>1</v>
      </c>
      <c r="B5" s="66" t="s">
        <v>15</v>
      </c>
      <c r="C5" s="140" t="s">
        <v>16</v>
      </c>
      <c r="D5" s="140"/>
      <c r="E5" s="140"/>
      <c r="F5" s="66" t="s">
        <v>3</v>
      </c>
      <c r="G5" s="67"/>
      <c r="H5" s="67"/>
      <c r="I5" s="140" t="s">
        <v>58</v>
      </c>
      <c r="J5" s="140"/>
      <c r="K5" s="140"/>
      <c r="L5" s="140"/>
      <c r="M5" s="140" t="s">
        <v>45</v>
      </c>
      <c r="N5" s="140"/>
    </row>
    <row r="6" spans="1:15" ht="18.75" x14ac:dyDescent="0.3">
      <c r="A6" s="66" t="s">
        <v>89</v>
      </c>
      <c r="B6" s="67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</row>
    <row r="7" spans="1:15" ht="18.75" x14ac:dyDescent="0.3">
      <c r="A7" s="67">
        <v>1</v>
      </c>
      <c r="B7" s="67">
        <v>3111354</v>
      </c>
      <c r="C7" s="120" t="s">
        <v>211</v>
      </c>
      <c r="D7" s="120"/>
      <c r="E7" s="120"/>
      <c r="F7" s="178">
        <v>470000</v>
      </c>
      <c r="G7" s="178"/>
      <c r="H7" s="178"/>
      <c r="I7" s="120" t="s">
        <v>81</v>
      </c>
      <c r="J7" s="120"/>
      <c r="K7" s="120"/>
      <c r="L7" s="120"/>
      <c r="M7" s="102">
        <v>14009</v>
      </c>
      <c r="N7" s="139"/>
    </row>
    <row r="8" spans="1:15" ht="18.75" x14ac:dyDescent="0.3">
      <c r="A8" s="68">
        <v>3</v>
      </c>
      <c r="B8" s="70"/>
      <c r="C8" s="179" t="s">
        <v>261</v>
      </c>
      <c r="D8" s="180"/>
      <c r="E8" s="181"/>
      <c r="F8" s="184">
        <v>89850</v>
      </c>
      <c r="G8" s="185"/>
      <c r="H8" s="182">
        <f>SUM(F8)</f>
        <v>89850</v>
      </c>
      <c r="I8" s="183" t="s">
        <v>81</v>
      </c>
      <c r="J8" s="69"/>
      <c r="K8" s="69"/>
      <c r="L8" s="70"/>
      <c r="M8" s="68"/>
      <c r="N8" s="183">
        <v>14009</v>
      </c>
    </row>
    <row r="9" spans="1:15" ht="18.75" x14ac:dyDescent="0.3">
      <c r="A9" s="68"/>
      <c r="B9" s="70"/>
      <c r="C9" s="179"/>
      <c r="D9" s="180"/>
      <c r="E9" s="181"/>
      <c r="F9" s="71"/>
      <c r="G9" s="72"/>
      <c r="H9" s="182"/>
      <c r="I9" s="183"/>
      <c r="J9" s="69"/>
      <c r="K9" s="69"/>
      <c r="L9" s="70"/>
      <c r="M9" s="68"/>
      <c r="N9" s="183"/>
    </row>
    <row r="10" spans="1:15" ht="18.75" x14ac:dyDescent="0.3">
      <c r="A10" s="186" t="s">
        <v>203</v>
      </c>
      <c r="B10" s="70"/>
      <c r="C10" s="187"/>
      <c r="D10" s="187"/>
      <c r="E10" s="187"/>
      <c r="F10" s="187"/>
      <c r="G10" s="187"/>
      <c r="H10" s="187"/>
      <c r="I10" s="188"/>
      <c r="J10" s="69"/>
      <c r="K10" s="69"/>
      <c r="L10" s="70"/>
      <c r="M10" s="68"/>
    </row>
    <row r="11" spans="1:15" ht="18.75" x14ac:dyDescent="0.3">
      <c r="A11" s="68">
        <v>4</v>
      </c>
      <c r="B11" s="70">
        <v>3111202</v>
      </c>
      <c r="C11" s="68" t="s">
        <v>216</v>
      </c>
      <c r="D11" s="69"/>
      <c r="E11" s="70"/>
      <c r="F11" s="184">
        <v>128000</v>
      </c>
      <c r="G11" s="185"/>
      <c r="H11" s="189"/>
      <c r="I11" s="68" t="s">
        <v>212</v>
      </c>
      <c r="J11" s="69"/>
      <c r="K11" s="69"/>
      <c r="L11" s="70"/>
      <c r="M11" s="68"/>
      <c r="N11" s="70">
        <v>14009</v>
      </c>
      <c r="O11" s="175" t="s">
        <v>60</v>
      </c>
    </row>
    <row r="12" spans="1:15" ht="18.75" x14ac:dyDescent="0.3">
      <c r="A12" s="68">
        <v>6</v>
      </c>
      <c r="B12" s="70">
        <v>3111303</v>
      </c>
      <c r="C12" s="190" t="s">
        <v>215</v>
      </c>
      <c r="D12" s="191"/>
      <c r="E12" s="192"/>
      <c r="F12" s="184">
        <v>32306</v>
      </c>
      <c r="G12" s="185"/>
      <c r="H12" s="193">
        <f t="shared" ref="H12:H17" si="0">SUM(F12)</f>
        <v>32306</v>
      </c>
      <c r="I12" s="68" t="s">
        <v>201</v>
      </c>
      <c r="J12" s="69"/>
      <c r="K12" s="69"/>
      <c r="L12" s="70"/>
      <c r="M12" s="68"/>
      <c r="N12" s="70">
        <v>14009</v>
      </c>
    </row>
    <row r="13" spans="1:15" ht="18.75" x14ac:dyDescent="0.3">
      <c r="A13" s="68" t="s">
        <v>266</v>
      </c>
      <c r="B13" s="70">
        <v>3111303</v>
      </c>
      <c r="C13" s="190" t="s">
        <v>264</v>
      </c>
      <c r="D13" s="191"/>
      <c r="E13" s="192"/>
      <c r="F13" s="184">
        <v>75127.5</v>
      </c>
      <c r="G13" s="185"/>
      <c r="H13" s="193">
        <f t="shared" si="0"/>
        <v>75127.5</v>
      </c>
      <c r="I13" s="68" t="s">
        <v>265</v>
      </c>
      <c r="J13" s="69"/>
      <c r="K13" s="69"/>
      <c r="L13" s="70"/>
      <c r="M13" s="68"/>
      <c r="N13" s="70"/>
    </row>
    <row r="14" spans="1:15" ht="18.75" x14ac:dyDescent="0.3">
      <c r="A14" s="68">
        <v>7</v>
      </c>
      <c r="B14" s="70">
        <v>3113162</v>
      </c>
      <c r="C14" s="190" t="s">
        <v>214</v>
      </c>
      <c r="D14" s="191"/>
      <c r="E14" s="192"/>
      <c r="F14" s="184">
        <v>45642</v>
      </c>
      <c r="G14" s="185"/>
      <c r="H14" s="193">
        <f t="shared" si="0"/>
        <v>45642</v>
      </c>
      <c r="I14" s="68" t="s">
        <v>62</v>
      </c>
      <c r="J14" s="69"/>
      <c r="K14" s="69"/>
      <c r="L14" s="70"/>
      <c r="M14" s="68"/>
      <c r="N14" s="70">
        <v>14009</v>
      </c>
    </row>
    <row r="15" spans="1:15" ht="18.75" x14ac:dyDescent="0.3">
      <c r="A15" s="68">
        <v>8</v>
      </c>
      <c r="B15" s="70">
        <v>3111202</v>
      </c>
      <c r="C15" s="190" t="s">
        <v>254</v>
      </c>
      <c r="D15" s="191"/>
      <c r="E15" s="192"/>
      <c r="F15" s="184">
        <v>140000</v>
      </c>
      <c r="G15" s="185"/>
      <c r="H15" s="193">
        <f t="shared" si="0"/>
        <v>140000</v>
      </c>
      <c r="I15" s="68" t="s">
        <v>256</v>
      </c>
      <c r="J15" s="69"/>
      <c r="K15" s="69"/>
      <c r="L15" s="70"/>
      <c r="M15" s="68"/>
      <c r="N15" s="70"/>
    </row>
    <row r="16" spans="1:15" ht="18.75" x14ac:dyDescent="0.3">
      <c r="A16" s="68">
        <v>9</v>
      </c>
      <c r="B16" s="70">
        <v>3111202</v>
      </c>
      <c r="C16" s="190" t="s">
        <v>255</v>
      </c>
      <c r="D16" s="191"/>
      <c r="E16" s="192"/>
      <c r="F16" s="184">
        <v>140000</v>
      </c>
      <c r="G16" s="185"/>
      <c r="H16" s="193">
        <f t="shared" si="0"/>
        <v>140000</v>
      </c>
      <c r="I16" s="68" t="s">
        <v>151</v>
      </c>
      <c r="J16" s="69"/>
      <c r="K16" s="69"/>
      <c r="L16" s="70"/>
      <c r="M16" s="68"/>
      <c r="N16" s="70"/>
    </row>
    <row r="17" spans="1:14" ht="18.75" x14ac:dyDescent="0.3">
      <c r="A17" s="68">
        <v>10</v>
      </c>
      <c r="B17" s="70"/>
      <c r="C17" s="190" t="s">
        <v>262</v>
      </c>
      <c r="D17" s="191"/>
      <c r="E17" s="192"/>
      <c r="F17" s="184">
        <v>50500</v>
      </c>
      <c r="G17" s="185"/>
      <c r="H17" s="193">
        <f t="shared" si="0"/>
        <v>50500</v>
      </c>
      <c r="I17" s="68" t="s">
        <v>81</v>
      </c>
      <c r="J17" s="69"/>
      <c r="K17" s="69"/>
      <c r="L17" s="70"/>
      <c r="M17" s="68"/>
      <c r="N17" s="70"/>
    </row>
    <row r="18" spans="1:14" ht="18.75" x14ac:dyDescent="0.3">
      <c r="A18" s="68"/>
      <c r="B18" s="70"/>
      <c r="C18" s="190"/>
      <c r="D18" s="191"/>
      <c r="E18" s="192"/>
      <c r="F18" s="194"/>
      <c r="G18" s="195"/>
      <c r="H18" s="193"/>
      <c r="I18" s="68"/>
      <c r="J18" s="69"/>
      <c r="K18" s="69"/>
      <c r="L18" s="70"/>
      <c r="M18" s="68"/>
      <c r="N18" s="70"/>
    </row>
    <row r="19" spans="1:14" ht="18.75" x14ac:dyDescent="0.3">
      <c r="A19" s="196" t="s">
        <v>53</v>
      </c>
      <c r="B19" s="197"/>
      <c r="C19" s="102"/>
      <c r="D19" s="103"/>
      <c r="E19" s="139"/>
      <c r="F19" s="121"/>
      <c r="G19" s="122"/>
      <c r="H19" s="123"/>
      <c r="I19" s="102"/>
      <c r="J19" s="103"/>
      <c r="K19" s="103"/>
      <c r="L19" s="139"/>
      <c r="M19" s="102"/>
      <c r="N19" s="139"/>
    </row>
    <row r="20" spans="1:14" ht="18.75" x14ac:dyDescent="0.3">
      <c r="A20" s="67">
        <v>11</v>
      </c>
      <c r="B20" s="67">
        <v>3113108</v>
      </c>
      <c r="C20" s="198" t="s">
        <v>219</v>
      </c>
      <c r="D20" s="198"/>
      <c r="E20" s="198"/>
      <c r="F20" s="178">
        <v>123658</v>
      </c>
      <c r="G20" s="178"/>
      <c r="H20" s="178"/>
      <c r="I20" s="120" t="s">
        <v>62</v>
      </c>
      <c r="J20" s="120"/>
      <c r="K20" s="120"/>
      <c r="L20" s="120"/>
      <c r="M20" s="102">
        <v>14009</v>
      </c>
      <c r="N20" s="139"/>
    </row>
    <row r="21" spans="1:14" ht="18.75" x14ac:dyDescent="0.3">
      <c r="A21" s="68">
        <v>12</v>
      </c>
      <c r="B21" s="67">
        <v>3111256</v>
      </c>
      <c r="C21" s="179" t="s">
        <v>244</v>
      </c>
      <c r="D21" s="179"/>
      <c r="E21" s="179"/>
      <c r="F21" s="199">
        <v>140415</v>
      </c>
      <c r="G21" s="199"/>
      <c r="H21" s="199"/>
      <c r="I21" s="183" t="s">
        <v>78</v>
      </c>
      <c r="J21" s="69"/>
      <c r="K21" s="69"/>
      <c r="L21" s="70"/>
      <c r="M21" s="68"/>
      <c r="N21" s="183">
        <v>14009</v>
      </c>
    </row>
    <row r="22" spans="1:14" ht="18.75" x14ac:dyDescent="0.3">
      <c r="A22" s="186" t="s">
        <v>150</v>
      </c>
      <c r="B22" s="67"/>
      <c r="J22" s="69"/>
      <c r="K22" s="69"/>
      <c r="L22" s="70"/>
      <c r="M22" s="68"/>
    </row>
    <row r="23" spans="1:14" ht="18.75" x14ac:dyDescent="0.3">
      <c r="A23" s="68">
        <v>13</v>
      </c>
      <c r="B23" s="67">
        <v>3111106</v>
      </c>
      <c r="C23" s="200" t="s">
        <v>217</v>
      </c>
      <c r="D23" s="201"/>
      <c r="E23" s="202"/>
      <c r="F23" s="184">
        <v>270000</v>
      </c>
      <c r="G23" s="185"/>
      <c r="H23" s="189"/>
      <c r="I23" s="68" t="s">
        <v>149</v>
      </c>
      <c r="J23" s="69"/>
      <c r="K23" s="69"/>
      <c r="L23" s="70"/>
      <c r="M23" s="68"/>
      <c r="N23" s="70">
        <v>14009</v>
      </c>
    </row>
    <row r="24" spans="1:14" ht="18.75" x14ac:dyDescent="0.3">
      <c r="A24" s="68">
        <v>14</v>
      </c>
      <c r="B24" s="183">
        <v>3111106</v>
      </c>
      <c r="C24" s="203" t="s">
        <v>218</v>
      </c>
      <c r="D24" s="203"/>
      <c r="E24" s="203"/>
      <c r="F24" s="204">
        <v>150000</v>
      </c>
      <c r="G24" s="204"/>
      <c r="H24" s="204"/>
      <c r="I24" s="183" t="s">
        <v>81</v>
      </c>
      <c r="J24" s="183"/>
      <c r="K24" s="183"/>
      <c r="L24" s="183"/>
      <c r="M24" s="183"/>
      <c r="N24" s="183">
        <v>14009</v>
      </c>
    </row>
    <row r="25" spans="1:14" ht="18.75" x14ac:dyDescent="0.3">
      <c r="A25" s="68"/>
      <c r="B25" s="183"/>
      <c r="C25" s="203" t="s">
        <v>263</v>
      </c>
      <c r="D25" s="203"/>
      <c r="E25" s="203"/>
      <c r="F25" s="205">
        <v>87500</v>
      </c>
      <c r="G25" s="205"/>
      <c r="H25" s="206">
        <f>SUM(F25)</f>
        <v>87500</v>
      </c>
      <c r="I25" s="183" t="s">
        <v>62</v>
      </c>
      <c r="J25" s="183"/>
      <c r="K25" s="183"/>
      <c r="L25" s="183"/>
      <c r="M25" s="183"/>
      <c r="N25" s="183">
        <v>14009</v>
      </c>
    </row>
    <row r="26" spans="1:14" ht="18.75" x14ac:dyDescent="0.3">
      <c r="A26" s="186" t="s">
        <v>148</v>
      </c>
    </row>
    <row r="27" spans="1:14" ht="18.75" x14ac:dyDescent="0.3">
      <c r="A27" s="68">
        <v>15</v>
      </c>
      <c r="B27" s="67">
        <v>2210701</v>
      </c>
      <c r="C27" s="102" t="s">
        <v>114</v>
      </c>
      <c r="D27" s="103"/>
      <c r="E27" s="139"/>
      <c r="F27" s="121">
        <v>20000</v>
      </c>
      <c r="G27" s="122"/>
      <c r="H27" s="123"/>
      <c r="I27" s="102" t="s">
        <v>62</v>
      </c>
      <c r="J27" s="103"/>
      <c r="K27" s="103"/>
      <c r="L27" s="139"/>
      <c r="M27" s="102">
        <v>14009</v>
      </c>
      <c r="N27" s="139"/>
    </row>
    <row r="28" spans="1:14" ht="18.75" x14ac:dyDescent="0.3">
      <c r="A28" s="68">
        <v>16</v>
      </c>
      <c r="B28" s="67">
        <v>2210107</v>
      </c>
      <c r="C28" s="68" t="s">
        <v>213</v>
      </c>
      <c r="D28" s="69"/>
      <c r="E28" s="70"/>
      <c r="F28" s="121">
        <v>25859</v>
      </c>
      <c r="G28" s="122"/>
      <c r="H28" s="73">
        <f>SUM(F28)</f>
        <v>25859</v>
      </c>
      <c r="I28" s="68" t="s">
        <v>62</v>
      </c>
      <c r="J28" s="69"/>
      <c r="K28" s="69"/>
      <c r="L28" s="70"/>
      <c r="M28" s="68"/>
      <c r="N28" s="70">
        <v>14009</v>
      </c>
    </row>
    <row r="29" spans="1:14" ht="18.75" x14ac:dyDescent="0.3">
      <c r="A29" s="68"/>
      <c r="B29" s="67"/>
      <c r="C29" s="68"/>
      <c r="D29" s="69"/>
      <c r="E29" s="70"/>
      <c r="F29" s="71"/>
      <c r="G29" s="72"/>
      <c r="H29" s="73"/>
      <c r="I29" s="68"/>
      <c r="J29" s="69"/>
      <c r="K29" s="69"/>
      <c r="L29" s="70"/>
      <c r="M29" s="68"/>
      <c r="N29" s="70"/>
    </row>
    <row r="30" spans="1:14" ht="18.75" x14ac:dyDescent="0.3">
      <c r="A30" s="68" t="s">
        <v>257</v>
      </c>
      <c r="B30" s="67"/>
      <c r="C30" s="68"/>
      <c r="D30" s="69"/>
      <c r="E30" s="70"/>
      <c r="F30" s="71"/>
      <c r="G30" s="72"/>
      <c r="H30" s="73"/>
      <c r="I30" s="68"/>
      <c r="J30" s="69"/>
      <c r="K30" s="69"/>
      <c r="L30" s="70"/>
      <c r="M30" s="68"/>
      <c r="N30" s="70"/>
    </row>
    <row r="31" spans="1:14" ht="18.75" x14ac:dyDescent="0.3">
      <c r="A31" s="68">
        <v>17</v>
      </c>
      <c r="B31" s="67"/>
      <c r="C31" s="68" t="s">
        <v>258</v>
      </c>
      <c r="D31" s="69"/>
      <c r="E31" s="70"/>
      <c r="F31" s="184">
        <v>87320</v>
      </c>
      <c r="G31" s="185"/>
      <c r="H31" s="73">
        <f>SUM(F31)</f>
        <v>87320</v>
      </c>
      <c r="I31" s="68" t="s">
        <v>81</v>
      </c>
      <c r="J31" s="69"/>
      <c r="K31" s="69"/>
      <c r="L31" s="70"/>
      <c r="M31" s="68"/>
      <c r="N31" s="70">
        <v>14009</v>
      </c>
    </row>
    <row r="32" spans="1:14" ht="18.75" x14ac:dyDescent="0.3">
      <c r="A32" s="68">
        <v>18</v>
      </c>
      <c r="B32" s="67"/>
      <c r="C32" s="68" t="s">
        <v>259</v>
      </c>
      <c r="D32" s="69"/>
      <c r="E32" s="70"/>
      <c r="F32" s="207">
        <v>60450</v>
      </c>
      <c r="G32" s="208"/>
      <c r="H32" s="73">
        <f>SUM(F32)</f>
        <v>60450</v>
      </c>
      <c r="I32" s="68" t="s">
        <v>149</v>
      </c>
      <c r="J32" s="69"/>
      <c r="K32" s="69"/>
      <c r="L32" s="70"/>
      <c r="M32" s="68"/>
      <c r="N32" s="70">
        <v>14009</v>
      </c>
    </row>
    <row r="33" spans="1:14" ht="18.75" x14ac:dyDescent="0.3">
      <c r="A33" s="68">
        <v>19</v>
      </c>
      <c r="B33" s="67"/>
      <c r="C33" s="68" t="s">
        <v>260</v>
      </c>
      <c r="D33" s="69"/>
      <c r="E33" s="70"/>
      <c r="F33" s="184">
        <v>65840</v>
      </c>
      <c r="G33" s="185"/>
      <c r="H33" s="73">
        <f>SUM(F33)</f>
        <v>65840</v>
      </c>
      <c r="I33" s="68" t="s">
        <v>80</v>
      </c>
      <c r="J33" s="69"/>
      <c r="K33" s="69"/>
      <c r="L33" s="70"/>
      <c r="M33" s="68"/>
      <c r="N33" s="70">
        <v>14009</v>
      </c>
    </row>
    <row r="34" spans="1:14" ht="18.75" x14ac:dyDescent="0.3">
      <c r="A34" s="68">
        <v>20</v>
      </c>
      <c r="B34" s="67"/>
      <c r="C34" s="68" t="s">
        <v>260</v>
      </c>
      <c r="D34" s="69"/>
      <c r="E34" s="70"/>
      <c r="F34" s="184">
        <v>73820</v>
      </c>
      <c r="G34" s="185"/>
      <c r="H34" s="73">
        <f>SUM(F34)</f>
        <v>73820</v>
      </c>
      <c r="I34" s="68" t="s">
        <v>81</v>
      </c>
      <c r="J34" s="69"/>
      <c r="K34" s="69"/>
      <c r="L34" s="70"/>
      <c r="M34" s="68"/>
      <c r="N34" s="70">
        <v>14009</v>
      </c>
    </row>
    <row r="35" spans="1:14" ht="18.75" x14ac:dyDescent="0.3">
      <c r="A35" s="68"/>
      <c r="B35" s="67"/>
      <c r="C35" s="68"/>
      <c r="D35" s="69"/>
      <c r="E35" s="70"/>
      <c r="F35" s="71"/>
      <c r="G35" s="72"/>
      <c r="H35" s="73"/>
      <c r="I35" s="68"/>
      <c r="J35" s="69"/>
      <c r="K35" s="69"/>
      <c r="L35" s="70"/>
      <c r="M35" s="68"/>
      <c r="N35" s="70"/>
    </row>
    <row r="36" spans="1:14" ht="18.75" x14ac:dyDescent="0.3">
      <c r="A36" s="68"/>
      <c r="B36" s="67"/>
      <c r="C36" s="140" t="s">
        <v>88</v>
      </c>
      <c r="D36" s="140"/>
      <c r="E36" s="140"/>
      <c r="F36" s="209">
        <f>SUM(F7:F35)</f>
        <v>2276287.5</v>
      </c>
      <c r="G36" s="209"/>
      <c r="H36" s="209"/>
      <c r="I36" s="120"/>
      <c r="J36" s="120"/>
      <c r="K36" s="120"/>
      <c r="L36" s="120"/>
      <c r="M36" s="102"/>
      <c r="N36" s="139"/>
    </row>
    <row r="37" spans="1:14" x14ac:dyDescent="0.25">
      <c r="F37" s="210"/>
    </row>
    <row r="38" spans="1:14" x14ac:dyDescent="0.25">
      <c r="F38" s="210"/>
    </row>
    <row r="39" spans="1:14" x14ac:dyDescent="0.25">
      <c r="H39" s="175">
        <v>0</v>
      </c>
    </row>
    <row r="41" spans="1:14" x14ac:dyDescent="0.25">
      <c r="F41" s="210"/>
    </row>
  </sheetData>
  <mergeCells count="51">
    <mergeCell ref="I20:L20"/>
    <mergeCell ref="F21:H21"/>
    <mergeCell ref="M20:N20"/>
    <mergeCell ref="C36:E36"/>
    <mergeCell ref="F36:H36"/>
    <mergeCell ref="I36:L36"/>
    <mergeCell ref="M36:N36"/>
    <mergeCell ref="C23:E23"/>
    <mergeCell ref="F24:H24"/>
    <mergeCell ref="F23:H23"/>
    <mergeCell ref="C27:E27"/>
    <mergeCell ref="F27:H27"/>
    <mergeCell ref="I27:L27"/>
    <mergeCell ref="M27:N27"/>
    <mergeCell ref="F28:G28"/>
    <mergeCell ref="F25:G25"/>
    <mergeCell ref="F12:G12"/>
    <mergeCell ref="F14:G14"/>
    <mergeCell ref="C20:E20"/>
    <mergeCell ref="F20:H20"/>
    <mergeCell ref="F10:H10"/>
    <mergeCell ref="F11:H11"/>
    <mergeCell ref="C10:E10"/>
    <mergeCell ref="F15:G15"/>
    <mergeCell ref="F16:G16"/>
    <mergeCell ref="F8:G8"/>
    <mergeCell ref="F13:G13"/>
    <mergeCell ref="A19:B19"/>
    <mergeCell ref="C19:E19"/>
    <mergeCell ref="F19:H19"/>
    <mergeCell ref="I19:L19"/>
    <mergeCell ref="M19:N19"/>
    <mergeCell ref="A1:N1"/>
    <mergeCell ref="A2:N2"/>
    <mergeCell ref="A4:N4"/>
    <mergeCell ref="C5:E5"/>
    <mergeCell ref="I5:L5"/>
    <mergeCell ref="M5:N5"/>
    <mergeCell ref="C6:E6"/>
    <mergeCell ref="F6:H6"/>
    <mergeCell ref="I6:L6"/>
    <mergeCell ref="M6:N6"/>
    <mergeCell ref="C7:E7"/>
    <mergeCell ref="F7:H7"/>
    <mergeCell ref="I7:L7"/>
    <mergeCell ref="M7:N7"/>
    <mergeCell ref="F31:G31"/>
    <mergeCell ref="F32:G32"/>
    <mergeCell ref="F33:G33"/>
    <mergeCell ref="F34:G34"/>
    <mergeCell ref="F17:G17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4" workbookViewId="0">
      <selection activeCell="A4" sqref="A1:XFD1048576"/>
    </sheetView>
  </sheetViews>
  <sheetFormatPr defaultRowHeight="15" x14ac:dyDescent="0.25"/>
  <cols>
    <col min="1" max="1" width="9.140625" style="13"/>
    <col min="2" max="2" width="53.5703125" style="13" bestFit="1" customWidth="1"/>
    <col min="3" max="3" width="9.140625" style="13"/>
    <col min="4" max="4" width="19.7109375" style="13" customWidth="1"/>
    <col min="5" max="5" width="27.28515625" style="13" bestFit="1" customWidth="1"/>
    <col min="6" max="6" width="35" style="13" bestFit="1" customWidth="1"/>
    <col min="7" max="16384" width="9.140625" style="13"/>
  </cols>
  <sheetData>
    <row r="1" spans="1:6" ht="15.75" x14ac:dyDescent="0.25">
      <c r="A1" s="57" t="s">
        <v>55</v>
      </c>
      <c r="B1" s="56"/>
    </row>
    <row r="2" spans="1:6" ht="15.75" x14ac:dyDescent="0.25">
      <c r="A2" s="57" t="s">
        <v>142</v>
      </c>
      <c r="B2" s="56"/>
    </row>
    <row r="3" spans="1:6" ht="15.75" x14ac:dyDescent="0.25">
      <c r="A3" s="57" t="s">
        <v>143</v>
      </c>
      <c r="B3" s="56"/>
    </row>
    <row r="5" spans="1:6" ht="18.75" x14ac:dyDescent="0.3">
      <c r="A5" s="11"/>
      <c r="B5" s="36" t="s">
        <v>141</v>
      </c>
      <c r="C5" s="162"/>
      <c r="D5" s="162"/>
      <c r="E5" s="162"/>
    </row>
    <row r="6" spans="1:6" ht="18.75" x14ac:dyDescent="0.3">
      <c r="A6" s="24" t="s">
        <v>1</v>
      </c>
      <c r="B6" s="24" t="s">
        <v>23</v>
      </c>
      <c r="C6" s="80" t="s">
        <v>45</v>
      </c>
      <c r="D6" s="81"/>
      <c r="E6" s="24" t="s">
        <v>144</v>
      </c>
      <c r="F6" s="35" t="s">
        <v>145</v>
      </c>
    </row>
    <row r="7" spans="1:6" ht="18.75" x14ac:dyDescent="0.3">
      <c r="A7" s="24">
        <v>1</v>
      </c>
      <c r="B7" s="23" t="s">
        <v>146</v>
      </c>
      <c r="C7" s="153">
        <v>11001</v>
      </c>
      <c r="D7" s="155"/>
      <c r="E7" s="47">
        <v>31</v>
      </c>
      <c r="F7" s="12">
        <f>695511.85+54120</f>
        <v>749631.85</v>
      </c>
    </row>
    <row r="8" spans="1:6" ht="18.75" x14ac:dyDescent="0.3">
      <c r="A8" s="24">
        <v>2</v>
      </c>
      <c r="B8" s="23" t="s">
        <v>50</v>
      </c>
      <c r="C8" s="153">
        <v>11001</v>
      </c>
      <c r="D8" s="155"/>
      <c r="E8" s="47">
        <v>13</v>
      </c>
      <c r="F8" s="12">
        <v>196604.93</v>
      </c>
    </row>
    <row r="9" spans="1:6" ht="18.75" x14ac:dyDescent="0.3">
      <c r="A9" s="24">
        <v>3</v>
      </c>
      <c r="B9" s="23" t="s">
        <v>51</v>
      </c>
      <c r="C9" s="153">
        <v>11001</v>
      </c>
      <c r="D9" s="155"/>
      <c r="E9" s="47">
        <v>3</v>
      </c>
      <c r="F9" s="38">
        <v>84832.4</v>
      </c>
    </row>
    <row r="10" spans="1:6" ht="18.75" x14ac:dyDescent="0.3">
      <c r="A10" s="24">
        <v>4</v>
      </c>
      <c r="B10" s="23" t="s">
        <v>137</v>
      </c>
      <c r="C10" s="153">
        <v>11001</v>
      </c>
      <c r="D10" s="155"/>
      <c r="E10" s="47">
        <v>12</v>
      </c>
      <c r="F10" s="38">
        <v>335090.84000000003</v>
      </c>
    </row>
    <row r="11" spans="1:6" ht="18.75" x14ac:dyDescent="0.3">
      <c r="A11" s="24">
        <v>5</v>
      </c>
      <c r="B11" s="23" t="s">
        <v>138</v>
      </c>
      <c r="C11" s="153">
        <v>11001</v>
      </c>
      <c r="D11" s="155"/>
      <c r="E11" s="47">
        <v>2</v>
      </c>
      <c r="F11" s="38">
        <v>41637.339999999997</v>
      </c>
    </row>
    <row r="12" spans="1:6" ht="18.75" x14ac:dyDescent="0.3">
      <c r="A12" s="24">
        <v>6</v>
      </c>
      <c r="B12" s="23" t="s">
        <v>128</v>
      </c>
      <c r="C12" s="153">
        <v>11001</v>
      </c>
      <c r="D12" s="155"/>
      <c r="E12" s="47">
        <v>6</v>
      </c>
      <c r="F12" s="38">
        <v>153882.87</v>
      </c>
    </row>
    <row r="13" spans="1:6" ht="18.75" x14ac:dyDescent="0.3">
      <c r="A13" s="24">
        <v>7</v>
      </c>
      <c r="B13" s="23" t="s">
        <v>147</v>
      </c>
      <c r="C13" s="153">
        <v>11001</v>
      </c>
      <c r="D13" s="155"/>
      <c r="E13" s="47">
        <v>6</v>
      </c>
      <c r="F13" s="38">
        <v>93865.74</v>
      </c>
    </row>
    <row r="14" spans="1:6" ht="18.75" x14ac:dyDescent="0.3">
      <c r="A14" s="23"/>
      <c r="B14" s="23"/>
      <c r="C14" s="163"/>
      <c r="D14" s="164"/>
      <c r="E14" s="47"/>
      <c r="F14" s="58"/>
    </row>
    <row r="15" spans="1:6" ht="18.75" x14ac:dyDescent="0.3">
      <c r="A15" s="39"/>
      <c r="B15" s="24" t="s">
        <v>64</v>
      </c>
      <c r="C15" s="163"/>
      <c r="D15" s="164"/>
      <c r="E15" s="47">
        <f>SUM(E7:E14)</f>
        <v>73</v>
      </c>
      <c r="F15" s="43">
        <f>SUM(F7:F14)</f>
        <v>1655545.97</v>
      </c>
    </row>
    <row r="16" spans="1:6" ht="18.75" x14ac:dyDescent="0.3">
      <c r="A16" s="59"/>
      <c r="B16" s="60"/>
      <c r="C16" s="59"/>
      <c r="D16" s="59"/>
      <c r="E16" s="61"/>
    </row>
    <row r="17" spans="1:5" ht="18.75" x14ac:dyDescent="0.3">
      <c r="A17" s="59"/>
      <c r="B17" s="60"/>
      <c r="C17" s="59"/>
      <c r="D17" s="59"/>
      <c r="E17" s="61"/>
    </row>
    <row r="19" spans="1:5" ht="18.75" x14ac:dyDescent="0.3">
      <c r="A19" s="11"/>
      <c r="B19" s="36" t="s">
        <v>126</v>
      </c>
      <c r="C19" s="162"/>
      <c r="D19" s="162"/>
      <c r="E19" s="162"/>
    </row>
    <row r="20" spans="1:5" ht="18.75" x14ac:dyDescent="0.3">
      <c r="A20" s="24" t="s">
        <v>1</v>
      </c>
      <c r="B20" s="24" t="s">
        <v>23</v>
      </c>
      <c r="C20" s="80" t="s">
        <v>13</v>
      </c>
      <c r="D20" s="81"/>
      <c r="E20" s="24" t="s">
        <v>127</v>
      </c>
    </row>
    <row r="21" spans="1:5" ht="18.75" x14ac:dyDescent="0.3">
      <c r="A21" s="23"/>
      <c r="B21" s="23" t="s">
        <v>51</v>
      </c>
      <c r="C21" s="78">
        <v>11001</v>
      </c>
      <c r="D21" s="79"/>
      <c r="E21" s="38">
        <v>14703</v>
      </c>
    </row>
    <row r="22" spans="1:5" ht="18.75" x14ac:dyDescent="0.3">
      <c r="A22" s="23"/>
      <c r="B22" s="23" t="s">
        <v>137</v>
      </c>
      <c r="C22" s="78">
        <v>11001</v>
      </c>
      <c r="D22" s="79"/>
      <c r="E22" s="38">
        <v>41508</v>
      </c>
    </row>
    <row r="23" spans="1:5" ht="18.75" x14ac:dyDescent="0.3">
      <c r="A23" s="23"/>
      <c r="B23" s="23" t="s">
        <v>138</v>
      </c>
      <c r="C23" s="78">
        <v>11001</v>
      </c>
      <c r="D23" s="79"/>
      <c r="E23" s="38">
        <v>7624</v>
      </c>
    </row>
    <row r="24" spans="1:5" ht="18.75" x14ac:dyDescent="0.3">
      <c r="A24" s="23"/>
      <c r="B24" s="23" t="s">
        <v>128</v>
      </c>
      <c r="C24" s="78">
        <v>11001</v>
      </c>
      <c r="D24" s="79"/>
      <c r="E24" s="38">
        <v>14602</v>
      </c>
    </row>
    <row r="25" spans="1:5" ht="18.75" x14ac:dyDescent="0.3">
      <c r="A25" s="23"/>
      <c r="B25" s="23" t="s">
        <v>139</v>
      </c>
      <c r="C25" s="78">
        <v>11001</v>
      </c>
      <c r="D25" s="79"/>
      <c r="E25" s="38">
        <v>6437</v>
      </c>
    </row>
    <row r="26" spans="1:5" ht="18.75" x14ac:dyDescent="0.3">
      <c r="A26" s="23"/>
      <c r="B26" s="23" t="s">
        <v>140</v>
      </c>
      <c r="C26" s="78">
        <v>11001</v>
      </c>
      <c r="D26" s="79"/>
      <c r="E26" s="38">
        <v>6437</v>
      </c>
    </row>
    <row r="27" spans="1:5" ht="18.75" x14ac:dyDescent="0.3">
      <c r="A27" s="23"/>
      <c r="B27" s="23"/>
      <c r="C27" s="78"/>
      <c r="D27" s="79"/>
      <c r="E27" s="38"/>
    </row>
    <row r="28" spans="1:5" ht="18.75" x14ac:dyDescent="0.3">
      <c r="A28" s="39"/>
      <c r="B28" s="24" t="s">
        <v>64</v>
      </c>
      <c r="C28" s="78">
        <v>11001</v>
      </c>
      <c r="D28" s="79"/>
      <c r="E28" s="43">
        <f>SUM(E21:E26)</f>
        <v>91311</v>
      </c>
    </row>
    <row r="29" spans="1:5" x14ac:dyDescent="0.25">
      <c r="C29" s="134"/>
      <c r="D29" s="134"/>
      <c r="E29" s="19"/>
    </row>
  </sheetData>
  <mergeCells count="22">
    <mergeCell ref="C13:D13"/>
    <mergeCell ref="C14:D14"/>
    <mergeCell ref="C25:D25"/>
    <mergeCell ref="C12:D12"/>
    <mergeCell ref="C26:D26"/>
    <mergeCell ref="C27:D27"/>
    <mergeCell ref="C28:D28"/>
    <mergeCell ref="C29:D29"/>
    <mergeCell ref="C15:D15"/>
    <mergeCell ref="C19:E19"/>
    <mergeCell ref="C20:D20"/>
    <mergeCell ref="C21:D21"/>
    <mergeCell ref="C22:D22"/>
    <mergeCell ref="C23:D23"/>
    <mergeCell ref="C24:D24"/>
    <mergeCell ref="C5:E5"/>
    <mergeCell ref="C6:D6"/>
    <mergeCell ref="C9:D9"/>
    <mergeCell ref="C10:D10"/>
    <mergeCell ref="C11:D11"/>
    <mergeCell ref="C7:D7"/>
    <mergeCell ref="C8:D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sqref="A1:XFD1048576"/>
    </sheetView>
  </sheetViews>
  <sheetFormatPr defaultRowHeight="15" x14ac:dyDescent="0.25"/>
  <cols>
    <col min="1" max="1" width="9.28515625" style="13" bestFit="1" customWidth="1"/>
    <col min="2" max="2" width="28.5703125" style="13" customWidth="1"/>
    <col min="3" max="16384" width="9.140625" style="13"/>
  </cols>
  <sheetData>
    <row r="1" spans="1:14" s="62" customFormat="1" ht="18.75" x14ac:dyDescent="0.3">
      <c r="A1" s="36" t="s">
        <v>55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8.75" x14ac:dyDescent="0.3">
      <c r="A2" s="161" t="s">
        <v>0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</row>
    <row r="3" spans="1:14" ht="18.75" x14ac:dyDescent="0.3">
      <c r="A3" s="37" t="s">
        <v>154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18.75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18.75" x14ac:dyDescent="0.3">
      <c r="A5" s="24" t="s">
        <v>1</v>
      </c>
      <c r="B5" s="24" t="s">
        <v>15</v>
      </c>
      <c r="C5" s="97" t="s">
        <v>16</v>
      </c>
      <c r="D5" s="97"/>
      <c r="E5" s="97"/>
      <c r="F5" s="24" t="s">
        <v>3</v>
      </c>
      <c r="G5" s="23"/>
      <c r="H5" s="23"/>
      <c r="I5" s="97" t="s">
        <v>58</v>
      </c>
      <c r="J5" s="97"/>
      <c r="K5" s="97"/>
      <c r="L5" s="97"/>
      <c r="M5" s="97" t="s">
        <v>45</v>
      </c>
      <c r="N5" s="97"/>
    </row>
    <row r="6" spans="1:14" ht="18.75" x14ac:dyDescent="0.3">
      <c r="A6" s="80" t="s">
        <v>113</v>
      </c>
      <c r="B6" s="81"/>
      <c r="C6" s="78"/>
      <c r="D6" s="82"/>
      <c r="E6" s="79"/>
      <c r="F6" s="165"/>
      <c r="G6" s="166"/>
      <c r="H6" s="167"/>
      <c r="I6" s="78"/>
      <c r="J6" s="82"/>
      <c r="K6" s="82"/>
      <c r="L6" s="79"/>
      <c r="M6" s="78"/>
      <c r="N6" s="79"/>
    </row>
    <row r="7" spans="1:14" ht="18.75" x14ac:dyDescent="0.3">
      <c r="A7" s="23">
        <v>1</v>
      </c>
      <c r="B7" s="23">
        <v>2210116</v>
      </c>
      <c r="C7" s="78" t="s">
        <v>153</v>
      </c>
      <c r="D7" s="82"/>
      <c r="E7" s="79"/>
      <c r="F7" s="83">
        <v>240000</v>
      </c>
      <c r="G7" s="84"/>
      <c r="H7" s="85"/>
      <c r="I7" s="78" t="s">
        <v>62</v>
      </c>
      <c r="J7" s="82"/>
      <c r="K7" s="82"/>
      <c r="L7" s="79"/>
      <c r="M7" s="78">
        <v>13523</v>
      </c>
      <c r="N7" s="79"/>
    </row>
    <row r="8" spans="1:14" ht="18.75" x14ac:dyDescent="0.3">
      <c r="A8" s="20"/>
      <c r="B8" s="23"/>
      <c r="C8" s="20"/>
      <c r="D8" s="21"/>
      <c r="E8" s="22"/>
      <c r="F8" s="44"/>
      <c r="G8" s="45"/>
      <c r="H8" s="46"/>
      <c r="I8" s="20"/>
      <c r="J8" s="21"/>
      <c r="K8" s="21"/>
      <c r="L8" s="22"/>
      <c r="M8" s="20"/>
      <c r="N8" s="22"/>
    </row>
    <row r="9" spans="1:14" ht="18.75" x14ac:dyDescent="0.3">
      <c r="A9" s="20"/>
      <c r="B9" s="23"/>
      <c r="C9" s="97" t="s">
        <v>88</v>
      </c>
      <c r="D9" s="97"/>
      <c r="E9" s="97"/>
      <c r="F9" s="141">
        <f>SUM(F6:F7)</f>
        <v>240000</v>
      </c>
      <c r="G9" s="97"/>
      <c r="H9" s="97"/>
      <c r="I9" s="76"/>
      <c r="J9" s="76"/>
      <c r="K9" s="76"/>
      <c r="L9" s="76"/>
      <c r="M9" s="78"/>
      <c r="N9" s="79"/>
    </row>
  </sheetData>
  <mergeCells count="17">
    <mergeCell ref="I9:L9"/>
    <mergeCell ref="A2:N2"/>
    <mergeCell ref="C5:E5"/>
    <mergeCell ref="I5:L5"/>
    <mergeCell ref="M5:N5"/>
    <mergeCell ref="M9:N9"/>
    <mergeCell ref="A6:B6"/>
    <mergeCell ref="C6:E6"/>
    <mergeCell ref="F6:H6"/>
    <mergeCell ref="I6:L6"/>
    <mergeCell ref="M6:N6"/>
    <mergeCell ref="M7:N7"/>
    <mergeCell ref="I7:L7"/>
    <mergeCell ref="F7:H7"/>
    <mergeCell ref="C7:E7"/>
    <mergeCell ref="C9:E9"/>
    <mergeCell ref="F9:H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sqref="A1:XFD1048576"/>
    </sheetView>
  </sheetViews>
  <sheetFormatPr defaultRowHeight="15" x14ac:dyDescent="0.25"/>
  <cols>
    <col min="1" max="1" width="9.140625" style="13"/>
    <col min="2" max="2" width="22.85546875" style="13" customWidth="1"/>
    <col min="3" max="4" width="9.140625" style="13"/>
    <col min="5" max="5" width="51.5703125" style="13" customWidth="1"/>
    <col min="6" max="7" width="9.140625" style="13"/>
    <col min="8" max="8" width="11.7109375" style="13" bestFit="1" customWidth="1"/>
    <col min="9" max="16384" width="9.140625" style="13"/>
  </cols>
  <sheetData>
    <row r="1" spans="1:14" ht="18.75" x14ac:dyDescent="0.3">
      <c r="A1" s="36" t="s">
        <v>55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8.75" x14ac:dyDescent="0.3">
      <c r="A2" s="161" t="s">
        <v>0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</row>
    <row r="3" spans="1:14" ht="18.75" x14ac:dyDescent="0.3">
      <c r="A3" s="37" t="s">
        <v>161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18.75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18.75" x14ac:dyDescent="0.3">
      <c r="A5" s="24" t="s">
        <v>1</v>
      </c>
      <c r="B5" s="24" t="s">
        <v>15</v>
      </c>
      <c r="C5" s="97" t="s">
        <v>16</v>
      </c>
      <c r="D5" s="97"/>
      <c r="E5" s="97"/>
      <c r="F5" s="24" t="s">
        <v>3</v>
      </c>
      <c r="G5" s="23"/>
      <c r="H5" s="23"/>
      <c r="I5" s="97" t="s">
        <v>58</v>
      </c>
      <c r="J5" s="97"/>
      <c r="K5" s="97"/>
      <c r="L5" s="97"/>
      <c r="M5" s="97" t="s">
        <v>45</v>
      </c>
      <c r="N5" s="97"/>
    </row>
    <row r="6" spans="1:14" ht="18.75" x14ac:dyDescent="0.3">
      <c r="A6" s="80" t="s">
        <v>89</v>
      </c>
      <c r="B6" s="81"/>
      <c r="C6" s="78"/>
      <c r="D6" s="82"/>
      <c r="E6" s="79"/>
      <c r="F6" s="165"/>
      <c r="G6" s="166"/>
      <c r="H6" s="167"/>
      <c r="I6" s="78"/>
      <c r="J6" s="82"/>
      <c r="K6" s="82"/>
      <c r="L6" s="79"/>
      <c r="M6" s="78"/>
      <c r="N6" s="79"/>
    </row>
    <row r="7" spans="1:14" ht="18.75" x14ac:dyDescent="0.3">
      <c r="A7" s="23">
        <v>1</v>
      </c>
      <c r="B7" s="23">
        <v>2210502</v>
      </c>
      <c r="C7" s="78" t="s">
        <v>162</v>
      </c>
      <c r="D7" s="82"/>
      <c r="E7" s="79"/>
      <c r="F7" s="83">
        <v>29600</v>
      </c>
      <c r="G7" s="84"/>
      <c r="H7" s="85"/>
      <c r="I7" s="78" t="s">
        <v>62</v>
      </c>
      <c r="J7" s="82"/>
      <c r="K7" s="82"/>
      <c r="L7" s="79"/>
      <c r="M7" s="78">
        <v>13523</v>
      </c>
      <c r="N7" s="79"/>
    </row>
    <row r="8" spans="1:14" ht="18.75" x14ac:dyDescent="0.3">
      <c r="A8" s="23">
        <v>2</v>
      </c>
      <c r="B8" s="23">
        <v>2210701</v>
      </c>
      <c r="C8" s="20" t="s">
        <v>114</v>
      </c>
      <c r="D8" s="21"/>
      <c r="E8" s="22"/>
      <c r="F8" s="165">
        <v>42752</v>
      </c>
      <c r="G8" s="166"/>
      <c r="H8" s="167"/>
      <c r="I8" s="78" t="s">
        <v>62</v>
      </c>
      <c r="J8" s="82"/>
      <c r="K8" s="82"/>
      <c r="L8" s="79"/>
      <c r="M8" s="78">
        <v>13523</v>
      </c>
      <c r="N8" s="79"/>
    </row>
    <row r="9" spans="1:14" ht="18.75" x14ac:dyDescent="0.3">
      <c r="A9" s="23">
        <v>3</v>
      </c>
      <c r="B9" s="23">
        <v>2210511</v>
      </c>
      <c r="C9" s="20" t="s">
        <v>163</v>
      </c>
      <c r="D9" s="21"/>
      <c r="E9" s="22"/>
      <c r="F9" s="165">
        <v>5400</v>
      </c>
      <c r="G9" s="166"/>
      <c r="H9" s="167"/>
      <c r="I9" s="78" t="s">
        <v>62</v>
      </c>
      <c r="J9" s="82"/>
      <c r="K9" s="82"/>
      <c r="L9" s="79"/>
      <c r="M9" s="78">
        <v>13523</v>
      </c>
      <c r="N9" s="79"/>
    </row>
    <row r="10" spans="1:14" ht="18.75" x14ac:dyDescent="0.3">
      <c r="A10" s="23">
        <v>4</v>
      </c>
      <c r="B10" s="23">
        <v>2210511</v>
      </c>
      <c r="C10" s="20" t="s">
        <v>164</v>
      </c>
      <c r="D10" s="21"/>
      <c r="E10" s="22"/>
      <c r="F10" s="165">
        <v>17100</v>
      </c>
      <c r="G10" s="166"/>
      <c r="H10" s="167"/>
      <c r="I10" s="78" t="s">
        <v>62</v>
      </c>
      <c r="J10" s="82"/>
      <c r="K10" s="82"/>
      <c r="L10" s="79"/>
      <c r="M10" s="78">
        <v>13523</v>
      </c>
      <c r="N10" s="79"/>
    </row>
    <row r="11" spans="1:14" ht="18.75" x14ac:dyDescent="0.3">
      <c r="A11" s="23">
        <v>5</v>
      </c>
      <c r="B11" s="23">
        <v>2210511</v>
      </c>
      <c r="C11" s="20" t="s">
        <v>38</v>
      </c>
      <c r="D11" s="21"/>
      <c r="E11" s="22"/>
      <c r="F11" s="165">
        <v>12700</v>
      </c>
      <c r="G11" s="166"/>
      <c r="H11" s="167"/>
      <c r="I11" s="78" t="s">
        <v>62</v>
      </c>
      <c r="J11" s="82"/>
      <c r="K11" s="82"/>
      <c r="L11" s="79"/>
      <c r="M11" s="78">
        <v>13523</v>
      </c>
      <c r="N11" s="79"/>
    </row>
    <row r="12" spans="1:14" ht="18.75" x14ac:dyDescent="0.3">
      <c r="A12" s="23">
        <v>6</v>
      </c>
      <c r="B12" s="23">
        <v>2210116</v>
      </c>
      <c r="C12" s="20" t="s">
        <v>90</v>
      </c>
      <c r="D12" s="21"/>
      <c r="E12" s="22"/>
      <c r="F12" s="165">
        <v>10000</v>
      </c>
      <c r="G12" s="166"/>
      <c r="H12" s="167"/>
      <c r="I12" s="78" t="s">
        <v>62</v>
      </c>
      <c r="J12" s="82"/>
      <c r="K12" s="82"/>
      <c r="L12" s="79"/>
      <c r="M12" s="78">
        <v>13523</v>
      </c>
      <c r="N12" s="79"/>
    </row>
    <row r="13" spans="1:14" ht="18.75" x14ac:dyDescent="0.3">
      <c r="A13" s="23">
        <v>7</v>
      </c>
      <c r="B13" s="23">
        <v>2210711</v>
      </c>
      <c r="C13" s="20" t="s">
        <v>165</v>
      </c>
      <c r="D13" s="21"/>
      <c r="E13" s="22"/>
      <c r="F13" s="165">
        <v>5000</v>
      </c>
      <c r="G13" s="166"/>
      <c r="H13" s="167"/>
      <c r="I13" s="78" t="s">
        <v>62</v>
      </c>
      <c r="J13" s="82"/>
      <c r="K13" s="82"/>
      <c r="L13" s="79"/>
      <c r="M13" s="78">
        <v>13523</v>
      </c>
      <c r="N13" s="79"/>
    </row>
    <row r="14" spans="1:14" ht="18.75" x14ac:dyDescent="0.3">
      <c r="A14" s="20"/>
      <c r="B14" s="23"/>
      <c r="C14" s="20"/>
      <c r="D14" s="21"/>
      <c r="E14" s="22"/>
      <c r="F14" s="44"/>
      <c r="G14" s="45"/>
      <c r="H14" s="46"/>
      <c r="I14" s="20"/>
      <c r="J14" s="21"/>
      <c r="K14" s="21"/>
      <c r="L14" s="22"/>
      <c r="M14" s="20"/>
      <c r="N14" s="22"/>
    </row>
    <row r="15" spans="1:14" ht="18.75" x14ac:dyDescent="0.3">
      <c r="A15" s="20"/>
      <c r="B15" s="23"/>
      <c r="C15" s="20"/>
      <c r="D15" s="21"/>
      <c r="E15" s="22"/>
      <c r="F15" s="44"/>
      <c r="G15" s="45"/>
      <c r="H15" s="46"/>
      <c r="I15" s="20"/>
      <c r="J15" s="21"/>
      <c r="K15" s="21"/>
      <c r="L15" s="22"/>
      <c r="M15" s="20"/>
      <c r="N15" s="22"/>
    </row>
    <row r="16" spans="1:14" ht="18.75" x14ac:dyDescent="0.3">
      <c r="A16" s="20"/>
      <c r="B16" s="23"/>
      <c r="C16" s="97" t="s">
        <v>88</v>
      </c>
      <c r="D16" s="97"/>
      <c r="E16" s="97"/>
      <c r="F16" s="141">
        <f>SUM(F7:F15)</f>
        <v>122552</v>
      </c>
      <c r="G16" s="97"/>
      <c r="H16" s="97"/>
      <c r="I16" s="76"/>
      <c r="J16" s="76"/>
      <c r="K16" s="76"/>
      <c r="L16" s="76"/>
      <c r="M16" s="78"/>
      <c r="N16" s="79"/>
    </row>
  </sheetData>
  <mergeCells count="35">
    <mergeCell ref="M8:N8"/>
    <mergeCell ref="M9:N9"/>
    <mergeCell ref="M10:N10"/>
    <mergeCell ref="M11:N11"/>
    <mergeCell ref="M12:N12"/>
    <mergeCell ref="I9:L9"/>
    <mergeCell ref="I10:L10"/>
    <mergeCell ref="I11:L11"/>
    <mergeCell ref="I12:L12"/>
    <mergeCell ref="I13:L13"/>
    <mergeCell ref="I7:L7"/>
    <mergeCell ref="M7:N7"/>
    <mergeCell ref="C16:E16"/>
    <mergeCell ref="F16:H16"/>
    <mergeCell ref="I16:L16"/>
    <mergeCell ref="M16:N16"/>
    <mergeCell ref="F8:H8"/>
    <mergeCell ref="F9:H9"/>
    <mergeCell ref="F10:H10"/>
    <mergeCell ref="F11:H11"/>
    <mergeCell ref="F12:H12"/>
    <mergeCell ref="F13:H13"/>
    <mergeCell ref="C7:E7"/>
    <mergeCell ref="F7:H7"/>
    <mergeCell ref="M13:N13"/>
    <mergeCell ref="I8:L8"/>
    <mergeCell ref="A2:N2"/>
    <mergeCell ref="C5:E5"/>
    <mergeCell ref="I5:L5"/>
    <mergeCell ref="M5:N5"/>
    <mergeCell ref="A6:B6"/>
    <mergeCell ref="C6:E6"/>
    <mergeCell ref="F6:H6"/>
    <mergeCell ref="I6:L6"/>
    <mergeCell ref="M6:N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opLeftCell="A2" workbookViewId="0">
      <selection activeCell="A2" sqref="A1:XFD1048576"/>
    </sheetView>
  </sheetViews>
  <sheetFormatPr defaultRowHeight="15" x14ac:dyDescent="0.25"/>
  <cols>
    <col min="1" max="1" width="9.140625" style="13"/>
    <col min="2" max="2" width="27.5703125" style="13" customWidth="1"/>
    <col min="3" max="4" width="9.140625" style="13"/>
    <col min="5" max="5" width="32.7109375" style="13" customWidth="1"/>
    <col min="6" max="13" width="9.140625" style="13"/>
    <col min="14" max="14" width="18.7109375" style="13" customWidth="1"/>
    <col min="15" max="16384" width="9.140625" style="13"/>
  </cols>
  <sheetData>
    <row r="1" spans="1:14" ht="18.75" x14ac:dyDescent="0.3">
      <c r="A1" s="36" t="s">
        <v>55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8.75" x14ac:dyDescent="0.3">
      <c r="A2" s="161" t="s">
        <v>0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</row>
    <row r="3" spans="1:14" ht="18.75" x14ac:dyDescent="0.3">
      <c r="A3" s="37" t="s">
        <v>155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18.75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18.75" x14ac:dyDescent="0.3">
      <c r="A5" s="24" t="s">
        <v>1</v>
      </c>
      <c r="B5" s="24" t="s">
        <v>15</v>
      </c>
      <c r="C5" s="97" t="s">
        <v>16</v>
      </c>
      <c r="D5" s="97"/>
      <c r="E5" s="97"/>
      <c r="F5" s="80" t="s">
        <v>3</v>
      </c>
      <c r="G5" s="110"/>
      <c r="H5" s="81"/>
      <c r="I5" s="97" t="s">
        <v>58</v>
      </c>
      <c r="J5" s="97"/>
      <c r="K5" s="97"/>
      <c r="L5" s="97"/>
      <c r="M5" s="97" t="s">
        <v>45</v>
      </c>
      <c r="N5" s="97"/>
    </row>
    <row r="6" spans="1:14" ht="18.75" x14ac:dyDescent="0.3">
      <c r="A6" s="80" t="s">
        <v>156</v>
      </c>
      <c r="B6" s="81"/>
      <c r="C6" s="78"/>
      <c r="D6" s="82"/>
      <c r="E6" s="79"/>
      <c r="F6" s="165"/>
      <c r="G6" s="166"/>
      <c r="H6" s="167"/>
      <c r="I6" s="78"/>
      <c r="J6" s="82"/>
      <c r="K6" s="82"/>
      <c r="L6" s="79"/>
      <c r="M6" s="78"/>
      <c r="N6" s="79"/>
    </row>
    <row r="7" spans="1:14" ht="18.75" x14ac:dyDescent="0.3">
      <c r="A7" s="23">
        <v>1</v>
      </c>
      <c r="B7" s="23"/>
      <c r="C7" s="78" t="s">
        <v>157</v>
      </c>
      <c r="D7" s="82"/>
      <c r="E7" s="79"/>
      <c r="F7" s="83">
        <v>140000</v>
      </c>
      <c r="G7" s="84"/>
      <c r="H7" s="85"/>
      <c r="I7" s="78" t="s">
        <v>62</v>
      </c>
      <c r="J7" s="82"/>
      <c r="K7" s="82"/>
      <c r="L7" s="79"/>
      <c r="M7" s="78">
        <v>12607</v>
      </c>
      <c r="N7" s="79"/>
    </row>
    <row r="8" spans="1:14" ht="18.75" x14ac:dyDescent="0.3">
      <c r="A8" s="25" t="s">
        <v>59</v>
      </c>
      <c r="B8" s="23"/>
      <c r="C8" s="20"/>
      <c r="D8" s="21"/>
      <c r="E8" s="22"/>
      <c r="F8" s="83"/>
      <c r="G8" s="84"/>
      <c r="H8" s="85"/>
      <c r="I8" s="20"/>
      <c r="J8" s="21"/>
      <c r="K8" s="21"/>
      <c r="L8" s="22"/>
      <c r="M8" s="20"/>
      <c r="N8" s="22"/>
    </row>
    <row r="9" spans="1:14" ht="18.75" x14ac:dyDescent="0.3">
      <c r="A9" s="20">
        <v>2</v>
      </c>
      <c r="B9" s="23"/>
      <c r="C9" s="20" t="s">
        <v>158</v>
      </c>
      <c r="D9" s="21"/>
      <c r="E9" s="22"/>
      <c r="F9" s="83">
        <v>10000</v>
      </c>
      <c r="G9" s="84"/>
      <c r="H9" s="85"/>
      <c r="I9" s="78" t="s">
        <v>62</v>
      </c>
      <c r="J9" s="82"/>
      <c r="K9" s="82"/>
      <c r="L9" s="79"/>
      <c r="M9" s="168">
        <v>12607</v>
      </c>
      <c r="N9" s="169"/>
    </row>
    <row r="10" spans="1:14" ht="18.75" x14ac:dyDescent="0.3">
      <c r="A10" s="25" t="s">
        <v>53</v>
      </c>
      <c r="B10" s="23"/>
      <c r="C10" s="20"/>
      <c r="D10" s="21"/>
      <c r="E10" s="22"/>
      <c r="F10" s="83"/>
      <c r="G10" s="84"/>
      <c r="H10" s="85"/>
      <c r="I10" s="20"/>
      <c r="J10" s="21"/>
      <c r="K10" s="21"/>
      <c r="L10" s="22"/>
      <c r="M10" s="20"/>
      <c r="N10" s="22"/>
    </row>
    <row r="11" spans="1:14" ht="18.75" x14ac:dyDescent="0.3">
      <c r="A11" s="20">
        <v>3</v>
      </c>
      <c r="B11" s="23"/>
      <c r="C11" s="20" t="s">
        <v>159</v>
      </c>
      <c r="D11" s="21"/>
      <c r="E11" s="22"/>
      <c r="F11" s="83">
        <v>18000</v>
      </c>
      <c r="G11" s="84"/>
      <c r="H11" s="85"/>
      <c r="I11" s="78" t="s">
        <v>62</v>
      </c>
      <c r="J11" s="82"/>
      <c r="K11" s="82"/>
      <c r="L11" s="79"/>
      <c r="M11" s="168">
        <v>12607</v>
      </c>
      <c r="N11" s="169"/>
    </row>
    <row r="12" spans="1:14" ht="18.75" x14ac:dyDescent="0.3">
      <c r="A12" s="25" t="s">
        <v>148</v>
      </c>
      <c r="B12" s="23"/>
      <c r="C12" s="20"/>
      <c r="D12" s="21"/>
      <c r="E12" s="22"/>
      <c r="F12" s="83"/>
      <c r="G12" s="84"/>
      <c r="H12" s="85"/>
      <c r="I12" s="20"/>
      <c r="J12" s="21"/>
      <c r="K12" s="21"/>
      <c r="L12" s="22"/>
      <c r="M12" s="20"/>
      <c r="N12" s="22"/>
    </row>
    <row r="13" spans="1:14" ht="18.75" x14ac:dyDescent="0.3">
      <c r="A13" s="25"/>
      <c r="B13" s="23"/>
      <c r="C13" s="20" t="s">
        <v>160</v>
      </c>
      <c r="D13" s="21"/>
      <c r="E13" s="22"/>
      <c r="F13" s="83">
        <v>4000</v>
      </c>
      <c r="G13" s="84"/>
      <c r="H13" s="85"/>
      <c r="I13" s="78" t="s">
        <v>62</v>
      </c>
      <c r="J13" s="82"/>
      <c r="K13" s="82"/>
      <c r="L13" s="79"/>
      <c r="M13" s="20"/>
      <c r="N13" s="22">
        <v>12607</v>
      </c>
    </row>
    <row r="14" spans="1:14" ht="18.75" x14ac:dyDescent="0.3">
      <c r="A14" s="20"/>
      <c r="B14" s="23"/>
      <c r="C14" s="20" t="s">
        <v>38</v>
      </c>
      <c r="D14" s="21"/>
      <c r="E14" s="22"/>
      <c r="F14" s="83">
        <v>6505</v>
      </c>
      <c r="G14" s="84"/>
      <c r="H14" s="85"/>
      <c r="I14" s="78" t="s">
        <v>62</v>
      </c>
      <c r="J14" s="82"/>
      <c r="K14" s="82"/>
      <c r="L14" s="79"/>
      <c r="M14" s="20"/>
      <c r="N14" s="22">
        <v>12607</v>
      </c>
    </row>
    <row r="15" spans="1:14" ht="18.75" x14ac:dyDescent="0.3">
      <c r="A15" s="20"/>
      <c r="B15" s="23"/>
      <c r="C15" s="20"/>
      <c r="D15" s="21"/>
      <c r="E15" s="22"/>
      <c r="F15" s="83"/>
      <c r="G15" s="84"/>
      <c r="H15" s="85"/>
      <c r="I15" s="20"/>
      <c r="J15" s="21"/>
      <c r="K15" s="21"/>
      <c r="L15" s="22"/>
      <c r="M15" s="20"/>
      <c r="N15" s="22"/>
    </row>
    <row r="16" spans="1:14" ht="18.75" x14ac:dyDescent="0.3">
      <c r="A16" s="20"/>
      <c r="B16" s="23"/>
      <c r="C16" s="97" t="s">
        <v>88</v>
      </c>
      <c r="D16" s="97"/>
      <c r="E16" s="97"/>
      <c r="F16" s="141">
        <f>SUM(F7:F15)</f>
        <v>178505</v>
      </c>
      <c r="G16" s="97"/>
      <c r="H16" s="97"/>
      <c r="I16" s="76"/>
      <c r="J16" s="76"/>
      <c r="K16" s="76"/>
      <c r="L16" s="76"/>
      <c r="M16" s="78"/>
      <c r="N16" s="79"/>
    </row>
  </sheetData>
  <mergeCells count="32">
    <mergeCell ref="F15:H15"/>
    <mergeCell ref="F5:H5"/>
    <mergeCell ref="C7:E7"/>
    <mergeCell ref="F7:H7"/>
    <mergeCell ref="I7:L7"/>
    <mergeCell ref="F13:H13"/>
    <mergeCell ref="F14:H14"/>
    <mergeCell ref="M7:N7"/>
    <mergeCell ref="F8:H8"/>
    <mergeCell ref="C16:E16"/>
    <mergeCell ref="F16:H16"/>
    <mergeCell ref="I16:L16"/>
    <mergeCell ref="M16:N16"/>
    <mergeCell ref="I9:L9"/>
    <mergeCell ref="I11:L11"/>
    <mergeCell ref="I14:L14"/>
    <mergeCell ref="I13:L13"/>
    <mergeCell ref="M9:N9"/>
    <mergeCell ref="M11:N11"/>
    <mergeCell ref="F9:H9"/>
    <mergeCell ref="F10:H10"/>
    <mergeCell ref="F11:H11"/>
    <mergeCell ref="F12:H12"/>
    <mergeCell ref="A2:N2"/>
    <mergeCell ref="C5:E5"/>
    <mergeCell ref="I5:L5"/>
    <mergeCell ref="M5:N5"/>
    <mergeCell ref="A6:B6"/>
    <mergeCell ref="C6:E6"/>
    <mergeCell ref="F6:H6"/>
    <mergeCell ref="I6:L6"/>
    <mergeCell ref="M6:N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topLeftCell="C3" workbookViewId="0">
      <selection activeCell="M17" sqref="M17"/>
    </sheetView>
  </sheetViews>
  <sheetFormatPr defaultRowHeight="15" x14ac:dyDescent="0.25"/>
  <cols>
    <col min="1" max="1" width="7" customWidth="1"/>
    <col min="2" max="2" width="0.42578125" hidden="1" customWidth="1"/>
    <col min="5" max="5" width="49.5703125" customWidth="1"/>
    <col min="8" max="8" width="10.140625" bestFit="1" customWidth="1"/>
    <col min="10" max="10" width="10.140625" bestFit="1" customWidth="1"/>
    <col min="11" max="11" width="10.5703125" customWidth="1"/>
    <col min="12" max="12" width="0.140625" customWidth="1"/>
    <col min="14" max="15" width="11.7109375" bestFit="1" customWidth="1"/>
  </cols>
  <sheetData>
    <row r="1" spans="1:17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0"/>
      <c r="P1" s="10"/>
      <c r="Q1" s="10"/>
    </row>
    <row r="2" spans="1:17" ht="18.75" x14ac:dyDescent="0.3">
      <c r="A2" s="160" t="s">
        <v>55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8"/>
      <c r="P2" s="18"/>
      <c r="Q2" s="10"/>
    </row>
    <row r="3" spans="1:17" ht="18.75" x14ac:dyDescent="0.3">
      <c r="A3" s="160" t="s">
        <v>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8"/>
      <c r="P3" s="18"/>
      <c r="Q3" s="10"/>
    </row>
    <row r="4" spans="1:17" ht="18.75" x14ac:dyDescent="0.3">
      <c r="A4" s="160" t="s">
        <v>129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8"/>
      <c r="P4" s="18"/>
      <c r="Q4" s="10"/>
    </row>
    <row r="5" spans="1:17" ht="18.75" x14ac:dyDescent="0.3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8"/>
      <c r="P5" s="18"/>
      <c r="Q5" s="10"/>
    </row>
    <row r="6" spans="1:17" ht="18.75" x14ac:dyDescent="0.3">
      <c r="A6" s="80" t="s">
        <v>1</v>
      </c>
      <c r="B6" s="81"/>
      <c r="C6" s="97" t="s">
        <v>130</v>
      </c>
      <c r="D6" s="97"/>
      <c r="E6" s="97"/>
      <c r="F6" s="97" t="s">
        <v>131</v>
      </c>
      <c r="G6" s="97"/>
      <c r="H6" s="97"/>
      <c r="I6" s="97" t="s">
        <v>132</v>
      </c>
      <c r="J6" s="97"/>
      <c r="K6" s="97"/>
      <c r="L6" s="97"/>
      <c r="M6" s="97" t="s">
        <v>133</v>
      </c>
      <c r="N6" s="97"/>
      <c r="O6" s="97" t="s">
        <v>41</v>
      </c>
      <c r="P6" s="97"/>
      <c r="Q6" s="10"/>
    </row>
    <row r="7" spans="1:17" ht="18.75" x14ac:dyDescent="0.3">
      <c r="A7" s="76">
        <v>1</v>
      </c>
      <c r="B7" s="76"/>
      <c r="C7" s="97" t="s">
        <v>134</v>
      </c>
      <c r="D7" s="97"/>
      <c r="E7" s="97"/>
      <c r="F7" s="77">
        <f>[1]GOG!D2+[1]GOG!D8+[1]IGF!E39</f>
        <v>1096237.5899999999</v>
      </c>
      <c r="G7" s="171"/>
      <c r="H7" s="171"/>
      <c r="I7" s="77">
        <f>[1]GOG!D14+[1]MPCF!E17+'[1]DDF (DACF-RFG)'!E18+[1]IGF!F39+[1]DACF!E93</f>
        <v>1030669.16</v>
      </c>
      <c r="J7" s="76"/>
      <c r="K7" s="76"/>
      <c r="L7" s="76"/>
      <c r="M7" s="77">
        <f>[1]DACF!F93</f>
        <v>30000</v>
      </c>
      <c r="N7" s="76"/>
      <c r="O7" s="77">
        <f t="shared" ref="O7:O12" si="0">F7+I7+M7</f>
        <v>2156906.75</v>
      </c>
      <c r="P7" s="76"/>
      <c r="Q7" s="10"/>
    </row>
    <row r="8" spans="1:17" ht="18.75" x14ac:dyDescent="0.3">
      <c r="A8" s="76">
        <v>2</v>
      </c>
      <c r="B8" s="76"/>
      <c r="C8" s="97" t="s">
        <v>135</v>
      </c>
      <c r="D8" s="97"/>
      <c r="E8" s="97"/>
      <c r="F8" s="172">
        <f>[1]GOG!D7</f>
        <v>153882.87</v>
      </c>
      <c r="G8" s="173"/>
      <c r="H8" s="173"/>
      <c r="I8" s="77">
        <f>[1]GOG!D13+[1]PWD!D7+[1]MPCF!E18+[1]DACF!E94</f>
        <v>840729.5</v>
      </c>
      <c r="J8" s="76"/>
      <c r="K8" s="76"/>
      <c r="L8" s="76"/>
      <c r="M8" s="77">
        <f>[1]MPCF!F18+'[1]DDF (DACF-RFG)'!F19+[1]IGF!G40+[1]DACF!F94</f>
        <v>1314564.0899999999</v>
      </c>
      <c r="N8" s="76"/>
      <c r="O8" s="77">
        <f t="shared" si="0"/>
        <v>2309176.46</v>
      </c>
      <c r="P8" s="76"/>
      <c r="Q8" s="10"/>
    </row>
    <row r="9" spans="1:17" ht="18.75" x14ac:dyDescent="0.3">
      <c r="A9" s="76">
        <v>3</v>
      </c>
      <c r="B9" s="76"/>
      <c r="C9" s="97" t="s">
        <v>220</v>
      </c>
      <c r="D9" s="97"/>
      <c r="E9" s="97"/>
      <c r="F9" s="77">
        <f>[1]GOG!D4+[1]GOG!D6</f>
        <v>126469.73999999999</v>
      </c>
      <c r="G9" s="171"/>
      <c r="H9" s="171"/>
      <c r="I9" s="77">
        <v>451594.52</v>
      </c>
      <c r="J9" s="76"/>
      <c r="K9" s="76"/>
      <c r="L9" s="76"/>
      <c r="M9" s="77">
        <v>1514310.8</v>
      </c>
      <c r="N9" s="76"/>
      <c r="O9" s="77">
        <f t="shared" si="0"/>
        <v>2092375.06</v>
      </c>
      <c r="P9" s="76"/>
      <c r="Q9" s="10"/>
    </row>
    <row r="10" spans="1:17" ht="18.75" x14ac:dyDescent="0.3">
      <c r="A10" s="76">
        <v>4</v>
      </c>
      <c r="B10" s="76"/>
      <c r="C10" s="97" t="s">
        <v>136</v>
      </c>
      <c r="D10" s="97"/>
      <c r="E10" s="97"/>
      <c r="F10" s="77">
        <f>[1]GOG!D3</f>
        <v>196604.93</v>
      </c>
      <c r="G10" s="171"/>
      <c r="H10" s="171"/>
      <c r="I10" s="77">
        <f>[1]UNCDF!D2+[1]MPCF!E20+[1]IGF!F42+[1]DACF!E96</f>
        <v>530000</v>
      </c>
      <c r="J10" s="76"/>
      <c r="K10" s="76"/>
      <c r="L10" s="76"/>
      <c r="M10" s="77">
        <v>769515.1</v>
      </c>
      <c r="N10" s="76"/>
      <c r="O10" s="77">
        <f t="shared" si="0"/>
        <v>1496120.0299999998</v>
      </c>
      <c r="P10" s="76"/>
      <c r="Q10" s="10"/>
    </row>
    <row r="11" spans="1:17" ht="18.75" x14ac:dyDescent="0.3">
      <c r="A11" s="76">
        <v>5</v>
      </c>
      <c r="B11" s="76"/>
      <c r="C11" s="97" t="s">
        <v>89</v>
      </c>
      <c r="D11" s="97"/>
      <c r="E11" s="97"/>
      <c r="F11" s="77">
        <v>277090.83</v>
      </c>
      <c r="G11" s="171"/>
      <c r="H11" s="171"/>
      <c r="I11" s="77">
        <f>[1]GOG!D11+[1]GOG!D15+'[1]MAG '!D9+[1]MPCF!E21+[1]IGF!F43+[1]DACF!E97</f>
        <v>712936.84</v>
      </c>
      <c r="J11" s="76"/>
      <c r="K11" s="76"/>
      <c r="L11" s="76"/>
      <c r="M11" s="77">
        <f>'[1]DDF (DACF-RFG)'!F22+[1]IGF!G43</f>
        <v>644570.5</v>
      </c>
      <c r="N11" s="76"/>
      <c r="O11" s="77">
        <f t="shared" si="0"/>
        <v>1634598.17</v>
      </c>
      <c r="P11" s="76"/>
      <c r="Q11" s="10"/>
    </row>
    <row r="12" spans="1:17" ht="18.75" x14ac:dyDescent="0.3">
      <c r="A12" s="76"/>
      <c r="B12" s="76"/>
      <c r="C12" s="97" t="s">
        <v>11</v>
      </c>
      <c r="D12" s="97"/>
      <c r="E12" s="97"/>
      <c r="F12" s="141">
        <f>SUM(F7:F11)</f>
        <v>1850285.96</v>
      </c>
      <c r="G12" s="97"/>
      <c r="H12" s="97"/>
      <c r="I12" s="141">
        <f>SUM(I7:I11)</f>
        <v>3565930.02</v>
      </c>
      <c r="J12" s="97"/>
      <c r="K12" s="97"/>
      <c r="L12" s="97"/>
      <c r="M12" s="141">
        <f>SUM(M7:M11)</f>
        <v>4272960.49</v>
      </c>
      <c r="N12" s="97"/>
      <c r="O12" s="141">
        <f t="shared" si="0"/>
        <v>9689176.4700000007</v>
      </c>
      <c r="P12" s="97"/>
      <c r="Q12" s="10"/>
    </row>
    <row r="13" spans="1:17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</sheetData>
  <mergeCells count="50">
    <mergeCell ref="O12:P12"/>
    <mergeCell ref="A11:B11"/>
    <mergeCell ref="C11:E11"/>
    <mergeCell ref="F11:H11"/>
    <mergeCell ref="I11:L11"/>
    <mergeCell ref="M11:N11"/>
    <mergeCell ref="O11:P11"/>
    <mergeCell ref="A12:B12"/>
    <mergeCell ref="C12:E12"/>
    <mergeCell ref="F12:H12"/>
    <mergeCell ref="I12:L12"/>
    <mergeCell ref="M12:N12"/>
    <mergeCell ref="O10:P10"/>
    <mergeCell ref="A9:B9"/>
    <mergeCell ref="C9:E9"/>
    <mergeCell ref="F9:H9"/>
    <mergeCell ref="I9:L9"/>
    <mergeCell ref="M9:N9"/>
    <mergeCell ref="O9:P9"/>
    <mergeCell ref="A10:B10"/>
    <mergeCell ref="C10:E10"/>
    <mergeCell ref="F10:H10"/>
    <mergeCell ref="I10:L10"/>
    <mergeCell ref="M10:N10"/>
    <mergeCell ref="O8:P8"/>
    <mergeCell ref="A7:B7"/>
    <mergeCell ref="C7:E7"/>
    <mergeCell ref="F7:H7"/>
    <mergeCell ref="I7:L7"/>
    <mergeCell ref="M7:N7"/>
    <mergeCell ref="O7:P7"/>
    <mergeCell ref="A8:B8"/>
    <mergeCell ref="C8:E8"/>
    <mergeCell ref="F8:H8"/>
    <mergeCell ref="I8:L8"/>
    <mergeCell ref="M8:N8"/>
    <mergeCell ref="O6:P6"/>
    <mergeCell ref="A2:N2"/>
    <mergeCell ref="A3:N3"/>
    <mergeCell ref="A4:N4"/>
    <mergeCell ref="A5:B5"/>
    <mergeCell ref="C5:E5"/>
    <mergeCell ref="F5:H5"/>
    <mergeCell ref="I5:L5"/>
    <mergeCell ref="M5:N5"/>
    <mergeCell ref="A6:B6"/>
    <mergeCell ref="C6:E6"/>
    <mergeCell ref="F6:H6"/>
    <mergeCell ref="I6:L6"/>
    <mergeCell ref="M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REVENUE BUDGET 2021</vt:lpstr>
      <vt:lpstr>IGF BUDGET</vt:lpstr>
      <vt:lpstr>MPCF BUDGET</vt:lpstr>
      <vt:lpstr>DACF BUDGET</vt:lpstr>
      <vt:lpstr>DDF (DACF-RFG)</vt:lpstr>
      <vt:lpstr>GOG BUDGET</vt:lpstr>
      <vt:lpstr>UNCDF BUDGET</vt:lpstr>
      <vt:lpstr>MAG BUDGET</vt:lpstr>
      <vt:lpstr>PWD BUDGET</vt:lpstr>
      <vt:lpstr>PBB BUDGET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&amp; RATING</dc:creator>
  <cp:lastModifiedBy>BUDGET &amp; RATING</cp:lastModifiedBy>
  <dcterms:created xsi:type="dcterms:W3CDTF">2020-09-25T01:42:21Z</dcterms:created>
  <dcterms:modified xsi:type="dcterms:W3CDTF">2021-09-29T18:06:46Z</dcterms:modified>
</cp:coreProperties>
</file>